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tables/table8.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tables/table10.xml" ContentType="application/vnd.openxmlformats-officedocument.spreadsheetml.table+xml"/>
  <Override PartName="/xl/comments7.xml" ContentType="application/vnd.openxmlformats-officedocument.spreadsheetml.comments+xml"/>
  <Override PartName="/xl/tables/table11.xml" ContentType="application/vnd.openxmlformats-officedocument.spreadsheetml.table+xml"/>
  <Override PartName="/xl/comments8.xml" ContentType="application/vnd.openxmlformats-officedocument.spreadsheetml.comments+xml"/>
  <Override PartName="/xl/drawings/drawing9.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drawings/drawing10.xml" ContentType="application/vnd.openxmlformats-officedocument.drawing+xml"/>
  <Override PartName="/xl/tables/table13.xml" ContentType="application/vnd.openxmlformats-officedocument.spreadsheetml.table+xml"/>
  <Override PartName="/xl/comments10.xml" ContentType="application/vnd.openxmlformats-officedocument.spreadsheetml.comments+xml"/>
  <Override PartName="/xl/drawings/drawing11.xml" ContentType="application/vnd.openxmlformats-officedocument.drawing+xml"/>
  <Override PartName="/xl/tables/table14.xml" ContentType="application/vnd.openxmlformats-officedocument.spreadsheetml.table+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4000" windowHeight="9630" tabRatio="626" activeTab="3"/>
  </bookViews>
  <sheets>
    <sheet name="Ficha Informativa" sheetId="14" r:id="rId1"/>
    <sheet name="Est. Ing." sheetId="15" r:id="rId2"/>
    <sheet name="Est. Egr." sheetId="16" r:id="rId3"/>
    <sheet name="SH" sheetId="17" r:id="rId4"/>
    <sheet name="I-TI" sheetId="4" r:id="rId5"/>
    <sheet name="E-OG" sheetId="11" r:id="rId6"/>
    <sheet name="P" sheetId="18" r:id="rId7"/>
    <sheet name="E-UA" sheetId="9" r:id="rId8"/>
    <sheet name="E-FP" sheetId="10" r:id="rId9"/>
    <sheet name="TI" sheetId="13" r:id="rId10"/>
    <sheet name="RT" sheetId="12" r:id="rId11"/>
    <sheet name="F" sheetId="20" r:id="rId12"/>
    <sheet name="CA" sheetId="21" r:id="rId13"/>
    <sheet name="OG" sheetId="1" r:id="rId14"/>
    <sheet name="TG" sheetId="5" r:id="rId15"/>
    <sheet name="OR" sheetId="6" r:id="rId16"/>
  </sheets>
  <definedNames>
    <definedName name="_xlnm._FilterDatabase" localSheetId="5" hidden="1">'E-OG'!$A$5:$B$430</definedName>
    <definedName name="_xlnm._FilterDatabase" localSheetId="2" hidden="1">'Est. Egr.'!$B$1</definedName>
    <definedName name="_xlnm._FilterDatabase" localSheetId="11" hidden="1">F!$A$1:$D$6</definedName>
    <definedName name="_xlnm._FilterDatabase" localSheetId="4" hidden="1">'I-TI'!$A$1:$P$341</definedName>
    <definedName name="_xlnm._FilterDatabase" localSheetId="13" hidden="1">OG!$A$1:$B$426</definedName>
    <definedName name="_xlnm._FilterDatabase" localSheetId="15" hidden="1">OR!$A$1:$B$38</definedName>
    <definedName name="_xlnm._FilterDatabase" localSheetId="14" hidden="1">TG!$A$1:$B$4</definedName>
    <definedName name="_xlnm._FilterDatabase" localSheetId="9" hidden="1">TI!$A$1:$B$4</definedName>
    <definedName name="_xlnm.Print_Area" localSheetId="6">P!$A$1:$N$92</definedName>
    <definedName name="_xlnm.Print_Titles" localSheetId="8">'E-FP'!$1:$1</definedName>
    <definedName name="_xlnm.Print_Titles" localSheetId="5">'E-OG'!$1:$3</definedName>
    <definedName name="_xlnm.Print_Titles" localSheetId="7">'E-UA'!$1:$2</definedName>
    <definedName name="_xlnm.Print_Titles" localSheetId="11">F!$1:$1</definedName>
    <definedName name="_xlnm.Print_Titles" localSheetId="4">'I-TI'!$1:$3</definedName>
    <definedName name="_xlnm.Print_Titles" localSheetId="13">OG!$1:$1</definedName>
    <definedName name="_xlnm.Print_Titles" localSheetId="15">OR!$1:$1</definedName>
    <definedName name="_xlnm.Print_Titles" localSheetId="6">P!$1:$2</definedName>
  </definedNames>
  <calcPr calcId="162913"/>
</workbook>
</file>

<file path=xl/calcChain.xml><?xml version="1.0" encoding="utf-8"?>
<calcChain xmlns="http://schemas.openxmlformats.org/spreadsheetml/2006/main">
  <c r="O26" i="10" l="1"/>
  <c r="S29" i="10"/>
  <c r="D8" i="9" l="1"/>
  <c r="D13" i="9"/>
  <c r="D12" i="9"/>
  <c r="D11" i="9"/>
  <c r="D10" i="9"/>
  <c r="D9" i="9"/>
  <c r="G84" i="18" l="1"/>
  <c r="H84" i="18" s="1"/>
  <c r="G85" i="18"/>
  <c r="H85" i="18" s="1"/>
  <c r="G86" i="18"/>
  <c r="H86" i="18" s="1"/>
  <c r="G87" i="18"/>
  <c r="H87" i="18" s="1"/>
  <c r="G88" i="18"/>
  <c r="H88" i="18" s="1"/>
  <c r="G89" i="18"/>
  <c r="H89" i="18" s="1"/>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H83" i="18" s="1"/>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K450" i="11" l="1"/>
  <c r="J450" i="11"/>
  <c r="D450" i="4"/>
  <c r="D449" i="4"/>
  <c r="D448" i="4"/>
  <c r="D447" i="4"/>
  <c r="D446" i="4"/>
  <c r="D444" i="4"/>
  <c r="D443" i="4"/>
  <c r="D442" i="4"/>
  <c r="D441" i="4"/>
  <c r="D439" i="4"/>
  <c r="D438" i="4"/>
  <c r="D437" i="4"/>
  <c r="D436" i="4"/>
  <c r="D435" i="4"/>
  <c r="D434" i="4"/>
  <c r="D433" i="4"/>
  <c r="D432" i="4"/>
  <c r="D423" i="4"/>
  <c r="D430" i="4"/>
  <c r="D429" i="4"/>
  <c r="D428" i="4"/>
  <c r="D427" i="4"/>
  <c r="D426" i="4"/>
  <c r="D425" i="4"/>
  <c r="D424" i="4"/>
  <c r="D422" i="4"/>
  <c r="D421" i="4"/>
  <c r="D420" i="4"/>
  <c r="D419" i="4"/>
  <c r="D418" i="4"/>
  <c r="D417" i="4"/>
  <c r="D416" i="4"/>
  <c r="D415" i="4"/>
  <c r="D414" i="4"/>
  <c r="D413"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0" i="4"/>
  <c r="D379" i="4"/>
  <c r="D378" i="4"/>
  <c r="D377" i="4"/>
  <c r="D376" i="4"/>
  <c r="D375" i="4"/>
  <c r="D374" i="4"/>
  <c r="C523" i="11"/>
  <c r="C522" i="11"/>
  <c r="C521" i="11"/>
  <c r="C520" i="11"/>
  <c r="C519" i="11"/>
  <c r="C517" i="11"/>
  <c r="C516" i="11"/>
  <c r="C515" i="11"/>
  <c r="C514" i="11"/>
  <c r="C512" i="11"/>
  <c r="C511" i="11"/>
  <c r="C510" i="11"/>
  <c r="C509" i="11"/>
  <c r="C508" i="11"/>
  <c r="C507" i="11"/>
  <c r="C506" i="11"/>
  <c r="C505" i="11"/>
  <c r="C503" i="11"/>
  <c r="C502" i="11"/>
  <c r="C501" i="11"/>
  <c r="C500" i="11"/>
  <c r="C499" i="11"/>
  <c r="C498" i="11"/>
  <c r="C497" i="11"/>
  <c r="C496" i="11"/>
  <c r="C495" i="11"/>
  <c r="C494" i="11"/>
  <c r="C493" i="11"/>
  <c r="C492" i="11"/>
  <c r="C491" i="11"/>
  <c r="C490" i="11"/>
  <c r="C489" i="11"/>
  <c r="C488" i="11"/>
  <c r="C487" i="11"/>
  <c r="C486" i="11"/>
  <c r="C484" i="11"/>
  <c r="K451" i="11" s="1"/>
  <c r="C483" i="11"/>
  <c r="J451" i="11" s="1"/>
  <c r="C482" i="11"/>
  <c r="C481" i="11"/>
  <c r="C480" i="11"/>
  <c r="C479" i="11"/>
  <c r="C478" i="11"/>
  <c r="C477" i="11"/>
  <c r="C476" i="11"/>
  <c r="C475" i="11"/>
  <c r="C474" i="11"/>
  <c r="C473" i="11"/>
  <c r="C472" i="11"/>
  <c r="C471" i="11"/>
  <c r="C470" i="11"/>
  <c r="C469" i="11"/>
  <c r="C468" i="11"/>
  <c r="C467" i="11"/>
  <c r="C466" i="11"/>
  <c r="C465" i="11"/>
  <c r="C464" i="11"/>
  <c r="C463" i="11"/>
  <c r="C462" i="11"/>
  <c r="C461" i="11"/>
  <c r="C460" i="11"/>
  <c r="C459" i="11"/>
  <c r="C458" i="11"/>
  <c r="C457" i="11"/>
  <c r="C456" i="11"/>
  <c r="C455" i="11"/>
  <c r="C453" i="11"/>
  <c r="C452" i="11"/>
  <c r="C451" i="11"/>
  <c r="C450" i="11"/>
  <c r="C449" i="11"/>
  <c r="C448" i="11"/>
  <c r="C447" i="11"/>
  <c r="J452" i="11" l="1"/>
  <c r="BB145" i="14" s="1"/>
  <c r="K452" i="11"/>
  <c r="BB149" i="14" s="1"/>
  <c r="D445" i="4"/>
  <c r="C109" i="15" s="1"/>
  <c r="D440" i="4"/>
  <c r="C104" i="15" s="1"/>
  <c r="D431" i="4"/>
  <c r="C95" i="15" s="1"/>
  <c r="D412" i="4"/>
  <c r="C76" i="15" s="1"/>
  <c r="D381" i="4"/>
  <c r="C47" i="15" s="1"/>
  <c r="D373" i="4"/>
  <c r="C39" i="15" s="1"/>
  <c r="C518" i="11"/>
  <c r="D86" i="16" s="1"/>
  <c r="C513" i="11"/>
  <c r="D81" i="16" s="1"/>
  <c r="C504" i="11"/>
  <c r="D72" i="16" s="1"/>
  <c r="C485" i="11"/>
  <c r="D53" i="16" s="1"/>
  <c r="C454" i="11"/>
  <c r="D24" i="16" s="1"/>
  <c r="C446" i="11"/>
  <c r="D16" i="16" s="1"/>
  <c r="M9" i="9"/>
  <c r="M10" i="9"/>
  <c r="M11" i="9"/>
  <c r="M12" i="9"/>
  <c r="M3" i="9"/>
  <c r="M7" i="9"/>
  <c r="M8" i="9"/>
  <c r="M13" i="9"/>
  <c r="D372" i="4" l="1"/>
  <c r="E381" i="4" s="1"/>
  <c r="D47" i="15" s="1"/>
  <c r="D92" i="16"/>
  <c r="D423" i="11"/>
  <c r="O243" i="11"/>
  <c r="O240" i="11"/>
  <c r="N241" i="11"/>
  <c r="L241" i="11"/>
  <c r="J241" i="11"/>
  <c r="H241" i="11"/>
  <c r="F241" i="11"/>
  <c r="D241" i="11"/>
  <c r="N239" i="11"/>
  <c r="L239" i="11"/>
  <c r="J239" i="11"/>
  <c r="H239" i="11"/>
  <c r="F239" i="11"/>
  <c r="D239" i="11"/>
  <c r="N228" i="11"/>
  <c r="L228" i="11"/>
  <c r="J228" i="11"/>
  <c r="H228" i="11"/>
  <c r="F228" i="11"/>
  <c r="D228" i="11"/>
  <c r="N209" i="11"/>
  <c r="L209" i="11"/>
  <c r="J209" i="11"/>
  <c r="H209" i="11"/>
  <c r="F209" i="11"/>
  <c r="D209" i="11"/>
  <c r="D182" i="11"/>
  <c r="N182" i="11"/>
  <c r="F182" i="11"/>
  <c r="H9" i="18"/>
  <c r="G4" i="18"/>
  <c r="H4" i="18" s="1"/>
  <c r="G5" i="18"/>
  <c r="H5" i="18" s="1"/>
  <c r="G6" i="18"/>
  <c r="H6" i="18" s="1"/>
  <c r="G7" i="18"/>
  <c r="H7" i="18" s="1"/>
  <c r="G8" i="18"/>
  <c r="H8" i="18" s="1"/>
  <c r="H10" i="18"/>
  <c r="H11" i="18"/>
  <c r="G3" i="18"/>
  <c r="H3" i="18" s="1"/>
  <c r="C26" i="17"/>
  <c r="BB89" i="14" s="1"/>
  <c r="C15" i="17"/>
  <c r="AV39" i="14"/>
  <c r="E440" i="4" l="1"/>
  <c r="D104" i="15" s="1"/>
  <c r="E373" i="4"/>
  <c r="D39" i="15" s="1"/>
  <c r="E431" i="4"/>
  <c r="D95" i="15" s="1"/>
  <c r="E412" i="4"/>
  <c r="D76" i="15" s="1"/>
  <c r="E445" i="4"/>
  <c r="D109" i="15" s="1"/>
  <c r="O241" i="11"/>
  <c r="O239" i="11"/>
  <c r="O209" i="11"/>
  <c r="H92" i="18"/>
  <c r="D115" i="15" l="1"/>
  <c r="BB153" i="14"/>
  <c r="C110" i="15"/>
  <c r="C108" i="15"/>
  <c r="C105" i="15"/>
  <c r="C103" i="15"/>
  <c r="C96" i="15"/>
  <c r="C94" i="15"/>
  <c r="C77" i="15"/>
  <c r="C75" i="15"/>
  <c r="C48" i="15"/>
  <c r="C113" i="15"/>
  <c r="C44" i="15"/>
  <c r="C45" i="15"/>
  <c r="C40" i="15"/>
  <c r="D114" i="15"/>
  <c r="C114" i="15"/>
  <c r="D113" i="15"/>
  <c r="D112" i="15"/>
  <c r="C112" i="15"/>
  <c r="D111" i="15"/>
  <c r="C111" i="15"/>
  <c r="D110" i="15"/>
  <c r="D108" i="15"/>
  <c r="D107" i="15"/>
  <c r="C107" i="15"/>
  <c r="D106" i="15"/>
  <c r="C106" i="15"/>
  <c r="D105" i="15"/>
  <c r="D103" i="15"/>
  <c r="D102" i="15"/>
  <c r="C102" i="15"/>
  <c r="D101" i="15"/>
  <c r="C101" i="15"/>
  <c r="D100" i="15"/>
  <c r="C100" i="15"/>
  <c r="D99" i="15"/>
  <c r="C99" i="15"/>
  <c r="D98" i="15"/>
  <c r="C98" i="15"/>
  <c r="D97" i="15"/>
  <c r="C97" i="15"/>
  <c r="D96" i="15"/>
  <c r="D94" i="15"/>
  <c r="D93" i="15"/>
  <c r="C93" i="15"/>
  <c r="D92" i="15"/>
  <c r="C92" i="15"/>
  <c r="D91" i="15"/>
  <c r="C91" i="15"/>
  <c r="D90" i="15"/>
  <c r="C90" i="15"/>
  <c r="D89" i="15"/>
  <c r="C89" i="15"/>
  <c r="D88" i="15"/>
  <c r="C88" i="15"/>
  <c r="D87" i="15"/>
  <c r="C87" i="15"/>
  <c r="D86" i="15"/>
  <c r="C86" i="15"/>
  <c r="D85" i="15"/>
  <c r="C85" i="15"/>
  <c r="D84" i="15"/>
  <c r="C84" i="15"/>
  <c r="D83" i="15"/>
  <c r="C83" i="15"/>
  <c r="D82" i="15"/>
  <c r="C82" i="15"/>
  <c r="D81" i="15"/>
  <c r="C81" i="15"/>
  <c r="D80" i="15"/>
  <c r="C80" i="15"/>
  <c r="D79" i="15"/>
  <c r="C79" i="15"/>
  <c r="D78" i="15"/>
  <c r="C78" i="15"/>
  <c r="D77" i="15"/>
  <c r="D75" i="15"/>
  <c r="D74" i="15"/>
  <c r="C74" i="15"/>
  <c r="D73" i="15"/>
  <c r="C73" i="15"/>
  <c r="D72" i="15"/>
  <c r="C72" i="15"/>
  <c r="D71" i="15"/>
  <c r="C71" i="15"/>
  <c r="D70" i="15"/>
  <c r="C70" i="15"/>
  <c r="D69" i="15"/>
  <c r="C69" i="15"/>
  <c r="D68" i="15"/>
  <c r="C68" i="15"/>
  <c r="D67" i="15"/>
  <c r="C67" i="15"/>
  <c r="D66" i="15"/>
  <c r="C66" i="15"/>
  <c r="D65" i="15"/>
  <c r="C65" i="15"/>
  <c r="D64" i="15"/>
  <c r="C64" i="15"/>
  <c r="D63" i="15"/>
  <c r="C63" i="15"/>
  <c r="D62" i="15"/>
  <c r="C62" i="15"/>
  <c r="D61" i="15"/>
  <c r="C61" i="15"/>
  <c r="D60" i="15"/>
  <c r="C60" i="15"/>
  <c r="D59" i="15"/>
  <c r="C59" i="15"/>
  <c r="D58" i="15"/>
  <c r="C58" i="15"/>
  <c r="D57" i="15"/>
  <c r="C57" i="15"/>
  <c r="D56" i="15"/>
  <c r="C56" i="15"/>
  <c r="D55" i="15"/>
  <c r="C55" i="15"/>
  <c r="D54" i="15"/>
  <c r="C54" i="15"/>
  <c r="D53" i="15"/>
  <c r="C53" i="15"/>
  <c r="D52" i="15"/>
  <c r="C52" i="15"/>
  <c r="D51" i="15"/>
  <c r="C51" i="15"/>
  <c r="D50" i="15"/>
  <c r="C50" i="15"/>
  <c r="D49" i="15"/>
  <c r="C49" i="15"/>
  <c r="D48" i="15"/>
  <c r="D46" i="15"/>
  <c r="C46" i="15"/>
  <c r="D45" i="15"/>
  <c r="D44" i="15"/>
  <c r="D43" i="15"/>
  <c r="C43" i="15"/>
  <c r="D42" i="15"/>
  <c r="C42" i="15"/>
  <c r="D41" i="15"/>
  <c r="C41" i="15"/>
  <c r="D40" i="15"/>
  <c r="O33" i="10"/>
  <c r="P33" i="10"/>
  <c r="Q33" i="10"/>
  <c r="R33" i="10"/>
  <c r="J33" i="10"/>
  <c r="E14" i="9"/>
  <c r="F14" i="9"/>
  <c r="G14" i="9"/>
  <c r="H14" i="9"/>
  <c r="I14" i="9"/>
  <c r="J14" i="9"/>
  <c r="K14" i="9"/>
  <c r="L14" i="9"/>
  <c r="D14" i="9"/>
  <c r="D36" i="14"/>
  <c r="O54" i="4"/>
  <c r="O53" i="4" s="1"/>
  <c r="O335" i="4"/>
  <c r="O334" i="4" s="1"/>
  <c r="O333" i="4" s="1"/>
  <c r="O329" i="4"/>
  <c r="O328" i="4" s="1"/>
  <c r="O325" i="4"/>
  <c r="O323" i="4"/>
  <c r="O320" i="4"/>
  <c r="O314" i="4"/>
  <c r="O313" i="4" s="1"/>
  <c r="O308" i="4"/>
  <c r="O307" i="4" s="1"/>
  <c r="O300" i="4"/>
  <c r="O299" i="4" s="1"/>
  <c r="O296" i="4"/>
  <c r="O295" i="4" s="1"/>
  <c r="O290" i="4"/>
  <c r="O286" i="4"/>
  <c r="O284" i="4"/>
  <c r="O280" i="4"/>
  <c r="O276" i="4"/>
  <c r="O273" i="4"/>
  <c r="O262" i="4"/>
  <c r="O241" i="4"/>
  <c r="O238" i="4"/>
  <c r="O228" i="4"/>
  <c r="O223" i="4"/>
  <c r="O212" i="4"/>
  <c r="O208" i="4"/>
  <c r="O204" i="4"/>
  <c r="O202" i="4"/>
  <c r="O199" i="4"/>
  <c r="O197" i="4"/>
  <c r="O185" i="4"/>
  <c r="O171" i="4"/>
  <c r="O160" i="4"/>
  <c r="O142" i="4"/>
  <c r="O135" i="4"/>
  <c r="O128" i="4"/>
  <c r="O113" i="4"/>
  <c r="O109" i="4"/>
  <c r="O99" i="4"/>
  <c r="O88" i="4"/>
  <c r="O81" i="4"/>
  <c r="O76" i="4"/>
  <c r="O72" i="4"/>
  <c r="O65" i="4"/>
  <c r="O64" i="4" s="1"/>
  <c r="O63" i="4" s="1"/>
  <c r="O57" i="4"/>
  <c r="O51" i="4"/>
  <c r="O47" i="4"/>
  <c r="O45" i="4"/>
  <c r="O42" i="4"/>
  <c r="O40" i="4"/>
  <c r="O31" i="4"/>
  <c r="O26" i="4"/>
  <c r="O23" i="4"/>
  <c r="O6" i="4"/>
  <c r="O5" i="4" s="1"/>
  <c r="M335" i="4"/>
  <c r="M334" i="4" s="1"/>
  <c r="M333" i="4" s="1"/>
  <c r="M329" i="4"/>
  <c r="M328" i="4" s="1"/>
  <c r="M325" i="4"/>
  <c r="M323" i="4"/>
  <c r="M320" i="4"/>
  <c r="M314" i="4"/>
  <c r="M313" i="4" s="1"/>
  <c r="M308" i="4"/>
  <c r="M307" i="4" s="1"/>
  <c r="M300" i="4"/>
  <c r="M299" i="4" s="1"/>
  <c r="M296" i="4"/>
  <c r="M295" i="4" s="1"/>
  <c r="M290" i="4"/>
  <c r="M286" i="4"/>
  <c r="M284" i="4"/>
  <c r="M280" i="4"/>
  <c r="M276" i="4"/>
  <c r="M273" i="4"/>
  <c r="M262" i="4"/>
  <c r="M241" i="4"/>
  <c r="M238" i="4"/>
  <c r="M228" i="4"/>
  <c r="M223" i="4"/>
  <c r="M212" i="4"/>
  <c r="M208" i="4"/>
  <c r="M204" i="4"/>
  <c r="M202" i="4"/>
  <c r="M199" i="4"/>
  <c r="M197" i="4"/>
  <c r="M185" i="4"/>
  <c r="M171" i="4"/>
  <c r="M160" i="4"/>
  <c r="M142" i="4"/>
  <c r="M135" i="4"/>
  <c r="M128" i="4"/>
  <c r="M113" i="4"/>
  <c r="M109" i="4"/>
  <c r="M99" i="4"/>
  <c r="M88" i="4"/>
  <c r="M81" i="4"/>
  <c r="M76" i="4"/>
  <c r="M72" i="4"/>
  <c r="M65" i="4"/>
  <c r="M64" i="4" s="1"/>
  <c r="M63" i="4" s="1"/>
  <c r="M57" i="4"/>
  <c r="M54" i="4"/>
  <c r="M53" i="4" s="1"/>
  <c r="M51" i="4"/>
  <c r="M47" i="4"/>
  <c r="M45" i="4"/>
  <c r="M42" i="4"/>
  <c r="M40" i="4"/>
  <c r="M31" i="4"/>
  <c r="M26" i="4"/>
  <c r="M23" i="4"/>
  <c r="M6" i="4"/>
  <c r="M5" i="4" s="1"/>
  <c r="K335" i="4"/>
  <c r="K334" i="4" s="1"/>
  <c r="K333" i="4" s="1"/>
  <c r="K329" i="4"/>
  <c r="K328" i="4" s="1"/>
  <c r="K325" i="4"/>
  <c r="K323" i="4"/>
  <c r="K320" i="4"/>
  <c r="K314" i="4"/>
  <c r="K313" i="4" s="1"/>
  <c r="K308" i="4"/>
  <c r="K307" i="4" s="1"/>
  <c r="K300" i="4"/>
  <c r="K299" i="4" s="1"/>
  <c r="K296" i="4"/>
  <c r="K295" i="4" s="1"/>
  <c r="K290" i="4"/>
  <c r="K286" i="4"/>
  <c r="K284" i="4"/>
  <c r="K280" i="4"/>
  <c r="K276" i="4"/>
  <c r="K273" i="4"/>
  <c r="K262" i="4"/>
  <c r="K241" i="4"/>
  <c r="K238" i="4"/>
  <c r="K228" i="4"/>
  <c r="K223" i="4"/>
  <c r="K212" i="4"/>
  <c r="K208" i="4"/>
  <c r="K204" i="4"/>
  <c r="K202" i="4"/>
  <c r="K199" i="4"/>
  <c r="K197" i="4"/>
  <c r="K185" i="4"/>
  <c r="K171" i="4"/>
  <c r="K160" i="4"/>
  <c r="K142" i="4"/>
  <c r="K135" i="4"/>
  <c r="K128" i="4"/>
  <c r="K113" i="4"/>
  <c r="K109" i="4"/>
  <c r="K99" i="4"/>
  <c r="K88" i="4"/>
  <c r="K81" i="4"/>
  <c r="K76" i="4"/>
  <c r="K72" i="4"/>
  <c r="K65" i="4"/>
  <c r="K64" i="4" s="1"/>
  <c r="K63" i="4" s="1"/>
  <c r="K57" i="4"/>
  <c r="K54" i="4"/>
  <c r="K53" i="4" s="1"/>
  <c r="K51" i="4"/>
  <c r="K47" i="4"/>
  <c r="K45" i="4"/>
  <c r="K42" i="4"/>
  <c r="K40" i="4"/>
  <c r="K31" i="4"/>
  <c r="K26" i="4"/>
  <c r="K23" i="4"/>
  <c r="K6" i="4"/>
  <c r="K5" i="4" s="1"/>
  <c r="I335" i="4"/>
  <c r="I334" i="4" s="1"/>
  <c r="I333" i="4" s="1"/>
  <c r="I329" i="4"/>
  <c r="I328" i="4" s="1"/>
  <c r="I325" i="4"/>
  <c r="I323" i="4"/>
  <c r="I320" i="4"/>
  <c r="I314" i="4"/>
  <c r="I313" i="4" s="1"/>
  <c r="I308" i="4"/>
  <c r="I307" i="4" s="1"/>
  <c r="I300" i="4"/>
  <c r="I299" i="4" s="1"/>
  <c r="I296" i="4"/>
  <c r="I295" i="4" s="1"/>
  <c r="I290" i="4"/>
  <c r="I286" i="4"/>
  <c r="I284" i="4"/>
  <c r="I280" i="4"/>
  <c r="I276" i="4"/>
  <c r="I273" i="4"/>
  <c r="I262" i="4"/>
  <c r="I241" i="4"/>
  <c r="I238" i="4"/>
  <c r="I228" i="4"/>
  <c r="I223" i="4"/>
  <c r="I212" i="4"/>
  <c r="I208" i="4"/>
  <c r="I204" i="4"/>
  <c r="I202" i="4"/>
  <c r="I199" i="4"/>
  <c r="I197" i="4"/>
  <c r="I185" i="4"/>
  <c r="I171" i="4"/>
  <c r="I160" i="4"/>
  <c r="I142" i="4"/>
  <c r="I135" i="4"/>
  <c r="I128" i="4"/>
  <c r="I113" i="4"/>
  <c r="I109" i="4"/>
  <c r="I99" i="4"/>
  <c r="I88" i="4"/>
  <c r="I81" i="4"/>
  <c r="I76" i="4"/>
  <c r="I72" i="4"/>
  <c r="I65" i="4"/>
  <c r="I64" i="4" s="1"/>
  <c r="I63" i="4" s="1"/>
  <c r="I57" i="4"/>
  <c r="I54" i="4"/>
  <c r="I53" i="4" s="1"/>
  <c r="I51" i="4"/>
  <c r="I47" i="4"/>
  <c r="I45" i="4"/>
  <c r="I42" i="4"/>
  <c r="I40" i="4"/>
  <c r="I31" i="4"/>
  <c r="I26" i="4"/>
  <c r="I23" i="4"/>
  <c r="I6" i="4"/>
  <c r="I5" i="4" s="1"/>
  <c r="G335" i="4"/>
  <c r="G334" i="4" s="1"/>
  <c r="G333" i="4" s="1"/>
  <c r="G329" i="4"/>
  <c r="G328" i="4" s="1"/>
  <c r="G325" i="4"/>
  <c r="G323" i="4"/>
  <c r="G320" i="4"/>
  <c r="G314" i="4"/>
  <c r="G313" i="4" s="1"/>
  <c r="G308" i="4"/>
  <c r="G307" i="4" s="1"/>
  <c r="G300" i="4"/>
  <c r="G296" i="4"/>
  <c r="G295" i="4" s="1"/>
  <c r="G290" i="4"/>
  <c r="G286" i="4"/>
  <c r="G284" i="4"/>
  <c r="G280" i="4"/>
  <c r="G276" i="4"/>
  <c r="G273" i="4"/>
  <c r="G262" i="4"/>
  <c r="G241" i="4"/>
  <c r="G238" i="4"/>
  <c r="G228" i="4"/>
  <c r="G223" i="4"/>
  <c r="G212" i="4"/>
  <c r="G208" i="4"/>
  <c r="G204" i="4"/>
  <c r="G202" i="4"/>
  <c r="G199" i="4"/>
  <c r="G197" i="4"/>
  <c r="G185" i="4"/>
  <c r="G171" i="4"/>
  <c r="G160" i="4"/>
  <c r="G142" i="4"/>
  <c r="G135" i="4"/>
  <c r="G128" i="4"/>
  <c r="G113" i="4"/>
  <c r="G109" i="4"/>
  <c r="G99" i="4"/>
  <c r="G88" i="4"/>
  <c r="G81" i="4"/>
  <c r="G76" i="4"/>
  <c r="G72" i="4"/>
  <c r="G65" i="4"/>
  <c r="G64" i="4" s="1"/>
  <c r="G63" i="4" s="1"/>
  <c r="G57" i="4"/>
  <c r="G54" i="4"/>
  <c r="G53" i="4" s="1"/>
  <c r="G51" i="4"/>
  <c r="G47" i="4"/>
  <c r="G45" i="4"/>
  <c r="G42" i="4"/>
  <c r="G40" i="4"/>
  <c r="G31" i="4"/>
  <c r="G26" i="4"/>
  <c r="G23" i="4"/>
  <c r="G6" i="4"/>
  <c r="G5" i="4" s="1"/>
  <c r="E308" i="4"/>
  <c r="P309" i="4"/>
  <c r="E290" i="4"/>
  <c r="P290" i="4" s="1"/>
  <c r="D352" i="4" s="1"/>
  <c r="C10" i="15" s="1"/>
  <c r="E57" i="4"/>
  <c r="E335" i="4"/>
  <c r="E334" i="4" s="1"/>
  <c r="E329" i="4"/>
  <c r="E328" i="4" s="1"/>
  <c r="E325" i="4"/>
  <c r="P325" i="4" s="1"/>
  <c r="E323" i="4"/>
  <c r="E320" i="4"/>
  <c r="E314" i="4"/>
  <c r="E313" i="4" s="1"/>
  <c r="E300" i="4"/>
  <c r="E299" i="4" s="1"/>
  <c r="E296" i="4"/>
  <c r="E286" i="4"/>
  <c r="E284" i="4"/>
  <c r="E280" i="4"/>
  <c r="E276" i="4"/>
  <c r="E273" i="4"/>
  <c r="E262" i="4"/>
  <c r="I357" i="4" s="1"/>
  <c r="E241" i="4"/>
  <c r="E238" i="4"/>
  <c r="E228" i="4"/>
  <c r="E223" i="4"/>
  <c r="E212" i="4"/>
  <c r="P212" i="4" s="1"/>
  <c r="E208" i="4"/>
  <c r="E204" i="4"/>
  <c r="E202" i="4"/>
  <c r="E199" i="4"/>
  <c r="E197" i="4"/>
  <c r="I356" i="4" s="1"/>
  <c r="E185" i="4"/>
  <c r="E171" i="4"/>
  <c r="I355" i="4" s="1"/>
  <c r="E160" i="4"/>
  <c r="I354" i="4" s="1"/>
  <c r="E142" i="4"/>
  <c r="I353" i="4" s="1"/>
  <c r="E135" i="4"/>
  <c r="E128" i="4"/>
  <c r="E113" i="4"/>
  <c r="E109" i="4"/>
  <c r="E99" i="4"/>
  <c r="E88" i="4"/>
  <c r="E81" i="4"/>
  <c r="E76" i="4"/>
  <c r="I352" i="4" s="1"/>
  <c r="E72" i="4"/>
  <c r="I351" i="4" s="1"/>
  <c r="E65" i="4"/>
  <c r="E64" i="4" s="1"/>
  <c r="E54" i="4"/>
  <c r="E53" i="4" s="1"/>
  <c r="E51" i="4"/>
  <c r="E47" i="4"/>
  <c r="E6" i="4"/>
  <c r="I346" i="4" s="1"/>
  <c r="E45" i="4"/>
  <c r="E40" i="4"/>
  <c r="I350" i="4" s="1"/>
  <c r="E42" i="4"/>
  <c r="P40" i="4"/>
  <c r="E31" i="4"/>
  <c r="I349" i="4" s="1"/>
  <c r="E26" i="4"/>
  <c r="I348" i="4" s="1"/>
  <c r="E23" i="4"/>
  <c r="I347" i="4" s="1"/>
  <c r="P340" i="4"/>
  <c r="P339" i="4"/>
  <c r="P338" i="4"/>
  <c r="P337" i="4"/>
  <c r="P336" i="4"/>
  <c r="P332" i="4"/>
  <c r="P331" i="4"/>
  <c r="P330" i="4"/>
  <c r="P327" i="4"/>
  <c r="P326" i="4"/>
  <c r="P324" i="4"/>
  <c r="P323" i="4"/>
  <c r="P322" i="4"/>
  <c r="P321" i="4"/>
  <c r="P318" i="4"/>
  <c r="P317" i="4"/>
  <c r="P316" i="4"/>
  <c r="P315" i="4"/>
  <c r="P312" i="4"/>
  <c r="P311" i="4"/>
  <c r="P306" i="4"/>
  <c r="P305" i="4"/>
  <c r="P304" i="4"/>
  <c r="P303" i="4"/>
  <c r="P302" i="4"/>
  <c r="P301" i="4"/>
  <c r="P298" i="4"/>
  <c r="P297" i="4"/>
  <c r="P296" i="4"/>
  <c r="P293" i="4"/>
  <c r="P292" i="4"/>
  <c r="P291" i="4"/>
  <c r="P289" i="4"/>
  <c r="P288" i="4"/>
  <c r="P287" i="4"/>
  <c r="P286" i="4"/>
  <c r="P285" i="4"/>
  <c r="P284" i="4"/>
  <c r="P283" i="4"/>
  <c r="P282" i="4"/>
  <c r="P281" i="4"/>
  <c r="P280" i="4"/>
  <c r="P279" i="4"/>
  <c r="P278" i="4"/>
  <c r="P277" i="4"/>
  <c r="P276" i="4"/>
  <c r="P275" i="4"/>
  <c r="P274" i="4"/>
  <c r="P272" i="4"/>
  <c r="P271" i="4"/>
  <c r="P270" i="4"/>
  <c r="P269" i="4"/>
  <c r="P268" i="4"/>
  <c r="P267" i="4"/>
  <c r="P266" i="4"/>
  <c r="P265" i="4"/>
  <c r="P264" i="4"/>
  <c r="P263" i="4"/>
  <c r="P259" i="4"/>
  <c r="P258" i="4"/>
  <c r="P257" i="4"/>
  <c r="P256" i="4"/>
  <c r="P255" i="4"/>
  <c r="P254" i="4"/>
  <c r="P253" i="4"/>
  <c r="P252" i="4"/>
  <c r="P251" i="4"/>
  <c r="P250" i="4"/>
  <c r="P249" i="4"/>
  <c r="P248" i="4"/>
  <c r="P247" i="4"/>
  <c r="P246" i="4"/>
  <c r="P245" i="4"/>
  <c r="P244" i="4"/>
  <c r="P243" i="4"/>
  <c r="P242" i="4"/>
  <c r="P240" i="4"/>
  <c r="P239" i="4"/>
  <c r="P238" i="4"/>
  <c r="P237" i="4"/>
  <c r="P236" i="4"/>
  <c r="P235" i="4"/>
  <c r="P234" i="4"/>
  <c r="P233" i="4"/>
  <c r="P232" i="4"/>
  <c r="P231" i="4"/>
  <c r="P230" i="4"/>
  <c r="P229" i="4"/>
  <c r="P228" i="4"/>
  <c r="P227" i="4"/>
  <c r="P226" i="4"/>
  <c r="P225" i="4"/>
  <c r="P224" i="4"/>
  <c r="P222" i="4"/>
  <c r="P221" i="4"/>
  <c r="P220" i="4"/>
  <c r="P219" i="4"/>
  <c r="P218" i="4"/>
  <c r="P217" i="4"/>
  <c r="P216" i="4"/>
  <c r="P215" i="4"/>
  <c r="P214" i="4"/>
  <c r="P213" i="4"/>
  <c r="P209" i="4"/>
  <c r="P208" i="4"/>
  <c r="P207" i="4"/>
  <c r="P206" i="4"/>
  <c r="P205" i="4"/>
  <c r="P204" i="4"/>
  <c r="P203" i="4"/>
  <c r="P202" i="4"/>
  <c r="P201" i="4"/>
  <c r="P200" i="4"/>
  <c r="P198"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0" i="4"/>
  <c r="P69" i="4"/>
  <c r="P67" i="4"/>
  <c r="P66" i="4"/>
  <c r="P65" i="4"/>
  <c r="P62" i="4"/>
  <c r="P61" i="4"/>
  <c r="P60" i="4"/>
  <c r="P59" i="4"/>
  <c r="P58" i="4"/>
  <c r="P57" i="4"/>
  <c r="D347" i="4" s="1"/>
  <c r="C5" i="15" s="1"/>
  <c r="P56" i="4"/>
  <c r="P55" i="4"/>
  <c r="P52" i="4"/>
  <c r="P51" i="4"/>
  <c r="P50" i="4"/>
  <c r="P49" i="4"/>
  <c r="P48" i="4"/>
  <c r="P47" i="4"/>
  <c r="P46" i="4"/>
  <c r="P45" i="4"/>
  <c r="P44" i="4"/>
  <c r="P43" i="4"/>
  <c r="P42" i="4"/>
  <c r="P41" i="4"/>
  <c r="P38" i="4"/>
  <c r="P37" i="4"/>
  <c r="P36" i="4"/>
  <c r="P35" i="4"/>
  <c r="P34" i="4"/>
  <c r="P33" i="4"/>
  <c r="P32" i="4"/>
  <c r="P31" i="4"/>
  <c r="P30" i="4"/>
  <c r="P29" i="4"/>
  <c r="P28" i="4"/>
  <c r="P27" i="4"/>
  <c r="P26" i="4"/>
  <c r="P25" i="4"/>
  <c r="P24" i="4"/>
  <c r="P23" i="4"/>
  <c r="P21" i="4"/>
  <c r="P20" i="4"/>
  <c r="P19" i="4"/>
  <c r="P18" i="4"/>
  <c r="P17" i="4"/>
  <c r="P16" i="4"/>
  <c r="P15" i="4"/>
  <c r="P14" i="4"/>
  <c r="P13" i="4"/>
  <c r="P12" i="4"/>
  <c r="P11" i="4"/>
  <c r="P10" i="4"/>
  <c r="P9" i="4"/>
  <c r="P8" i="4"/>
  <c r="P7" i="4"/>
  <c r="P6" i="4"/>
  <c r="N428" i="11"/>
  <c r="N425" i="11"/>
  <c r="N423" i="11"/>
  <c r="N420" i="11"/>
  <c r="N417" i="11"/>
  <c r="N408" i="11"/>
  <c r="N399" i="11"/>
  <c r="N394" i="11"/>
  <c r="N388" i="11"/>
  <c r="N381" i="11"/>
  <c r="N376" i="11"/>
  <c r="N373" i="11"/>
  <c r="N363" i="11"/>
  <c r="N353" i="11"/>
  <c r="N346" i="11"/>
  <c r="N336" i="11"/>
  <c r="N333" i="11"/>
  <c r="N329" i="11"/>
  <c r="N320" i="11"/>
  <c r="N311" i="11"/>
  <c r="N300" i="11"/>
  <c r="N295" i="11"/>
  <c r="N285" i="11"/>
  <c r="N276" i="11"/>
  <c r="N274" i="11"/>
  <c r="N267" i="11"/>
  <c r="N264" i="11"/>
  <c r="N259" i="11"/>
  <c r="N252" i="11"/>
  <c r="N247" i="11"/>
  <c r="N232" i="11"/>
  <c r="N219" i="11"/>
  <c r="N203" i="11"/>
  <c r="N193" i="11"/>
  <c r="N176" i="11"/>
  <c r="N166" i="11"/>
  <c r="N158" i="11"/>
  <c r="N148" i="11"/>
  <c r="N138" i="11"/>
  <c r="N128" i="11"/>
  <c r="N118" i="11"/>
  <c r="N108" i="11"/>
  <c r="N97" i="11"/>
  <c r="N93" i="11"/>
  <c r="N87" i="11"/>
  <c r="N84" i="11"/>
  <c r="N76" i="11"/>
  <c r="N66" i="11"/>
  <c r="N56" i="11"/>
  <c r="N52" i="11"/>
  <c r="N43" i="11"/>
  <c r="N39" i="11"/>
  <c r="N37" i="11"/>
  <c r="N30" i="11"/>
  <c r="N25" i="11"/>
  <c r="N16" i="11"/>
  <c r="N11" i="11"/>
  <c r="N6" i="11"/>
  <c r="L428" i="11"/>
  <c r="L425" i="11"/>
  <c r="L423" i="11"/>
  <c r="L420" i="11"/>
  <c r="L417" i="11"/>
  <c r="L408" i="11"/>
  <c r="L399" i="11"/>
  <c r="L394" i="11"/>
  <c r="L388" i="11"/>
  <c r="L381" i="11"/>
  <c r="L376" i="11"/>
  <c r="L373" i="11"/>
  <c r="L363" i="11"/>
  <c r="L353" i="11"/>
  <c r="L346" i="11"/>
  <c r="L336" i="11"/>
  <c r="L333" i="11"/>
  <c r="L329" i="11"/>
  <c r="L320" i="11"/>
  <c r="L311" i="11"/>
  <c r="L300" i="11"/>
  <c r="L295" i="11"/>
  <c r="L285" i="11"/>
  <c r="L276" i="11"/>
  <c r="L274" i="11"/>
  <c r="L267" i="11"/>
  <c r="L264" i="11"/>
  <c r="L259" i="11"/>
  <c r="L252" i="11"/>
  <c r="L247" i="11"/>
  <c r="L232" i="11"/>
  <c r="L219" i="11"/>
  <c r="L203" i="11"/>
  <c r="L193" i="11"/>
  <c r="L182" i="11"/>
  <c r="L176" i="11"/>
  <c r="L166" i="11"/>
  <c r="L158" i="11"/>
  <c r="L148" i="11"/>
  <c r="L138" i="11"/>
  <c r="L128" i="11"/>
  <c r="L118" i="11"/>
  <c r="L108" i="11"/>
  <c r="L97" i="11"/>
  <c r="L93" i="11"/>
  <c r="L87" i="11"/>
  <c r="L84" i="11"/>
  <c r="L76" i="11"/>
  <c r="L66" i="11"/>
  <c r="L56" i="11"/>
  <c r="L52" i="11"/>
  <c r="L43" i="11"/>
  <c r="L39" i="11"/>
  <c r="L37" i="11"/>
  <c r="L30" i="11"/>
  <c r="L25" i="11"/>
  <c r="L16" i="11"/>
  <c r="L11" i="11"/>
  <c r="L6" i="11"/>
  <c r="J428" i="11"/>
  <c r="J425" i="11"/>
  <c r="J423" i="11"/>
  <c r="J420" i="11"/>
  <c r="J417" i="11"/>
  <c r="J408" i="11"/>
  <c r="J399" i="11"/>
  <c r="J394" i="11"/>
  <c r="J388" i="11"/>
  <c r="J381" i="11"/>
  <c r="J376" i="11"/>
  <c r="J373" i="11"/>
  <c r="J363" i="11"/>
  <c r="J353" i="11"/>
  <c r="J346" i="11"/>
  <c r="J336" i="11"/>
  <c r="J333" i="11"/>
  <c r="J329" i="11"/>
  <c r="J320" i="11"/>
  <c r="J311" i="11"/>
  <c r="J300" i="11"/>
  <c r="J295" i="11"/>
  <c r="J285" i="11"/>
  <c r="J276" i="11"/>
  <c r="J274" i="11"/>
  <c r="J267" i="11"/>
  <c r="J264" i="11"/>
  <c r="J259" i="11"/>
  <c r="J252" i="11"/>
  <c r="J247" i="11"/>
  <c r="J232" i="11"/>
  <c r="J219" i="11"/>
  <c r="J203" i="11"/>
  <c r="J193" i="11"/>
  <c r="J182" i="11"/>
  <c r="J176" i="11"/>
  <c r="J166" i="11"/>
  <c r="J158" i="11"/>
  <c r="J148" i="11"/>
  <c r="J138" i="11"/>
  <c r="J128" i="11"/>
  <c r="J118" i="11"/>
  <c r="J108" i="11"/>
  <c r="J97" i="11"/>
  <c r="J93" i="11"/>
  <c r="J87" i="11"/>
  <c r="J84" i="11"/>
  <c r="J76" i="11"/>
  <c r="J66" i="11"/>
  <c r="J56" i="11"/>
  <c r="J52" i="11"/>
  <c r="J43" i="11"/>
  <c r="J39" i="11"/>
  <c r="J37" i="11"/>
  <c r="J30" i="11"/>
  <c r="J25" i="11"/>
  <c r="J16" i="11"/>
  <c r="J11" i="11"/>
  <c r="J6" i="11"/>
  <c r="H428" i="11"/>
  <c r="H425" i="11"/>
  <c r="H423" i="11"/>
  <c r="H420" i="11"/>
  <c r="H417" i="11"/>
  <c r="H408" i="11"/>
  <c r="H399" i="11"/>
  <c r="H394" i="11"/>
  <c r="H388" i="11"/>
  <c r="H381" i="11"/>
  <c r="H376" i="11"/>
  <c r="H373" i="11"/>
  <c r="H363" i="11"/>
  <c r="H353" i="11"/>
  <c r="H346" i="11"/>
  <c r="H336" i="11"/>
  <c r="H333" i="11"/>
  <c r="H329" i="11"/>
  <c r="H320" i="11"/>
  <c r="H311" i="11"/>
  <c r="H300" i="11"/>
  <c r="H295" i="11"/>
  <c r="H285" i="11"/>
  <c r="H276" i="11"/>
  <c r="H274" i="11"/>
  <c r="H267" i="11"/>
  <c r="H264" i="11"/>
  <c r="H259" i="11"/>
  <c r="H252" i="11"/>
  <c r="H247" i="11"/>
  <c r="H232" i="11"/>
  <c r="H219" i="11"/>
  <c r="H203" i="11"/>
  <c r="H193" i="11"/>
  <c r="H182" i="11"/>
  <c r="H176" i="11"/>
  <c r="H166" i="11"/>
  <c r="H158" i="11"/>
  <c r="H148" i="11"/>
  <c r="H138" i="11"/>
  <c r="H128" i="11"/>
  <c r="H118" i="11"/>
  <c r="H108" i="11"/>
  <c r="H97" i="11"/>
  <c r="H93" i="11"/>
  <c r="H87" i="11"/>
  <c r="H84" i="11"/>
  <c r="H76" i="11"/>
  <c r="H66" i="11"/>
  <c r="H56" i="11"/>
  <c r="H52" i="11"/>
  <c r="H43" i="11"/>
  <c r="H39" i="11"/>
  <c r="H37" i="11"/>
  <c r="H30" i="11"/>
  <c r="H25" i="11"/>
  <c r="H16" i="11"/>
  <c r="H11" i="11"/>
  <c r="H6" i="11"/>
  <c r="F428" i="11"/>
  <c r="F425" i="11"/>
  <c r="F423" i="11"/>
  <c r="F420" i="11"/>
  <c r="F417" i="11"/>
  <c r="F408" i="11"/>
  <c r="F399" i="11"/>
  <c r="F394" i="11"/>
  <c r="F388" i="11"/>
  <c r="F381" i="11"/>
  <c r="F376" i="11"/>
  <c r="F373" i="11"/>
  <c r="F363" i="11"/>
  <c r="F353" i="11"/>
  <c r="F346" i="11"/>
  <c r="F336" i="11"/>
  <c r="F333" i="11"/>
  <c r="F329" i="11"/>
  <c r="F320" i="11"/>
  <c r="F311" i="11"/>
  <c r="F300" i="11"/>
  <c r="F295" i="11"/>
  <c r="F285" i="11"/>
  <c r="F276" i="11"/>
  <c r="F274" i="11"/>
  <c r="F267" i="11"/>
  <c r="F264" i="11"/>
  <c r="F259" i="11"/>
  <c r="F252" i="11"/>
  <c r="F247" i="11"/>
  <c r="F232" i="11"/>
  <c r="F219" i="11"/>
  <c r="F203" i="11"/>
  <c r="F193" i="11"/>
  <c r="F176" i="11"/>
  <c r="F166" i="11"/>
  <c r="F158" i="11"/>
  <c r="F148" i="11"/>
  <c r="F138" i="11"/>
  <c r="F128" i="11"/>
  <c r="F118" i="11"/>
  <c r="F108" i="11"/>
  <c r="F97" i="11"/>
  <c r="F93" i="11"/>
  <c r="F87" i="11"/>
  <c r="F84" i="11"/>
  <c r="F76" i="11"/>
  <c r="F66" i="11"/>
  <c r="F56" i="11"/>
  <c r="F52" i="11"/>
  <c r="F43" i="11"/>
  <c r="F39" i="11"/>
  <c r="F37" i="11"/>
  <c r="F30" i="11"/>
  <c r="F25" i="11"/>
  <c r="F16" i="11"/>
  <c r="F11" i="11"/>
  <c r="F6" i="11"/>
  <c r="D428" i="11"/>
  <c r="O428" i="11" s="1"/>
  <c r="D425" i="11"/>
  <c r="O423" i="11"/>
  <c r="D420" i="11"/>
  <c r="O420" i="11" s="1"/>
  <c r="D417" i="11"/>
  <c r="O417" i="11" s="1"/>
  <c r="D408" i="11"/>
  <c r="D399" i="11"/>
  <c r="O399" i="11" s="1"/>
  <c r="D394" i="11"/>
  <c r="O394" i="11" s="1"/>
  <c r="D388" i="11"/>
  <c r="O388" i="11" s="1"/>
  <c r="D381" i="11"/>
  <c r="O381" i="11" s="1"/>
  <c r="D376" i="11"/>
  <c r="D373" i="11"/>
  <c r="D363" i="11"/>
  <c r="O363" i="11" s="1"/>
  <c r="D353" i="11"/>
  <c r="O353" i="11" s="1"/>
  <c r="D346" i="11"/>
  <c r="D336" i="11"/>
  <c r="O336" i="11" s="1"/>
  <c r="D333" i="11"/>
  <c r="O333" i="11" s="1"/>
  <c r="D329" i="11"/>
  <c r="D320" i="11"/>
  <c r="D311" i="11"/>
  <c r="D300" i="11"/>
  <c r="D295" i="11"/>
  <c r="O295" i="11" s="1"/>
  <c r="D285" i="11"/>
  <c r="D276" i="11"/>
  <c r="D274" i="11"/>
  <c r="D267" i="11"/>
  <c r="O267" i="11" s="1"/>
  <c r="D264" i="11"/>
  <c r="D259" i="11"/>
  <c r="O259" i="11" s="1"/>
  <c r="D252" i="11"/>
  <c r="O252" i="11" s="1"/>
  <c r="D247" i="11"/>
  <c r="O247" i="11" s="1"/>
  <c r="D232" i="11"/>
  <c r="D219" i="11"/>
  <c r="D203" i="11"/>
  <c r="O203" i="11" s="1"/>
  <c r="D193" i="11"/>
  <c r="O193" i="11" s="1"/>
  <c r="D176" i="11"/>
  <c r="D166" i="11"/>
  <c r="D158" i="11"/>
  <c r="D148" i="11"/>
  <c r="D138" i="11"/>
  <c r="D128" i="11"/>
  <c r="D118" i="11"/>
  <c r="D108" i="11"/>
  <c r="O108" i="11" s="1"/>
  <c r="D97" i="11"/>
  <c r="D93" i="11"/>
  <c r="D87" i="11"/>
  <c r="D84" i="11"/>
  <c r="D76" i="11"/>
  <c r="O76" i="11" s="1"/>
  <c r="D66" i="11"/>
  <c r="D56" i="11"/>
  <c r="O56" i="11" s="1"/>
  <c r="D52" i="11"/>
  <c r="D43" i="11"/>
  <c r="D39" i="11"/>
  <c r="D37" i="11"/>
  <c r="D30" i="11"/>
  <c r="O30" i="11" s="1"/>
  <c r="D25" i="11"/>
  <c r="O25" i="11" s="1"/>
  <c r="D16" i="11"/>
  <c r="O16" i="11" s="1"/>
  <c r="D11" i="11"/>
  <c r="D6" i="11"/>
  <c r="O429" i="11"/>
  <c r="O427" i="11"/>
  <c r="O426" i="11"/>
  <c r="O425" i="11"/>
  <c r="O424" i="11"/>
  <c r="O422" i="11"/>
  <c r="O421" i="11"/>
  <c r="O419" i="11"/>
  <c r="O418" i="11"/>
  <c r="O416" i="11"/>
  <c r="O415" i="11"/>
  <c r="O414" i="11"/>
  <c r="O413" i="11"/>
  <c r="O412" i="11"/>
  <c r="O411" i="11"/>
  <c r="O410" i="11"/>
  <c r="O409" i="11"/>
  <c r="O407" i="11"/>
  <c r="O406" i="11"/>
  <c r="O405" i="11"/>
  <c r="O404" i="11"/>
  <c r="O403" i="11"/>
  <c r="O402" i="11"/>
  <c r="O401" i="11"/>
  <c r="O400" i="11"/>
  <c r="O397" i="11"/>
  <c r="O396" i="11"/>
  <c r="O395" i="11"/>
  <c r="O393" i="11"/>
  <c r="O392" i="11"/>
  <c r="O391" i="11"/>
  <c r="O390" i="11"/>
  <c r="O389" i="11"/>
  <c r="O387" i="11"/>
  <c r="O386" i="11"/>
  <c r="O385" i="11"/>
  <c r="O384" i="11"/>
  <c r="O383" i="11"/>
  <c r="O382" i="11"/>
  <c r="O379" i="11"/>
  <c r="O378" i="11"/>
  <c r="O377" i="11"/>
  <c r="O376" i="11"/>
  <c r="O375" i="11"/>
  <c r="O374" i="11"/>
  <c r="O373" i="11"/>
  <c r="O372" i="11"/>
  <c r="O371" i="11"/>
  <c r="O370" i="11"/>
  <c r="O369" i="11"/>
  <c r="O368" i="11"/>
  <c r="O367" i="11"/>
  <c r="O366" i="11"/>
  <c r="O365" i="11"/>
  <c r="O364" i="11"/>
  <c r="O362" i="11"/>
  <c r="O361" i="11"/>
  <c r="O360" i="11"/>
  <c r="O359" i="11"/>
  <c r="O358" i="11"/>
  <c r="O357" i="11"/>
  <c r="O356" i="11"/>
  <c r="O355" i="11"/>
  <c r="O354" i="11"/>
  <c r="O352" i="11"/>
  <c r="O351" i="11"/>
  <c r="O350" i="11"/>
  <c r="O349" i="11"/>
  <c r="O348" i="11"/>
  <c r="O347" i="11"/>
  <c r="O346" i="11"/>
  <c r="O345" i="11"/>
  <c r="O344" i="11"/>
  <c r="O343" i="11"/>
  <c r="O342" i="11"/>
  <c r="O341" i="11"/>
  <c r="O340" i="11"/>
  <c r="O339" i="11"/>
  <c r="O338" i="11"/>
  <c r="O337" i="11"/>
  <c r="O335" i="11"/>
  <c r="O334" i="11"/>
  <c r="O331" i="11"/>
  <c r="O330" i="11"/>
  <c r="O329" i="11"/>
  <c r="O328" i="11"/>
  <c r="O327" i="11"/>
  <c r="O326" i="11"/>
  <c r="O325" i="11"/>
  <c r="O324" i="11"/>
  <c r="O323" i="11"/>
  <c r="O322" i="11"/>
  <c r="O321" i="11"/>
  <c r="O320" i="11"/>
  <c r="O319" i="11"/>
  <c r="O318" i="11"/>
  <c r="O317" i="11"/>
  <c r="O316" i="11"/>
  <c r="O315" i="11"/>
  <c r="O314" i="11"/>
  <c r="O313" i="11"/>
  <c r="O312" i="11"/>
  <c r="O311" i="11"/>
  <c r="O309" i="11"/>
  <c r="O308" i="11"/>
  <c r="O307" i="11"/>
  <c r="O306" i="11"/>
  <c r="O305" i="11"/>
  <c r="O304" i="11"/>
  <c r="O303" i="11"/>
  <c r="O302" i="11"/>
  <c r="O301" i="11"/>
  <c r="O300" i="11"/>
  <c r="O299" i="11"/>
  <c r="O298" i="11"/>
  <c r="O297" i="11"/>
  <c r="O296" i="11"/>
  <c r="O294" i="11"/>
  <c r="O293" i="11"/>
  <c r="O292" i="11"/>
  <c r="O291" i="11"/>
  <c r="O290" i="11"/>
  <c r="O289" i="11"/>
  <c r="O288" i="11"/>
  <c r="O287" i="11"/>
  <c r="O286" i="11"/>
  <c r="O285" i="11"/>
  <c r="O284" i="11"/>
  <c r="O283" i="11"/>
  <c r="O282" i="11"/>
  <c r="O281" i="11"/>
  <c r="O280" i="11"/>
  <c r="O279" i="11"/>
  <c r="O278" i="11"/>
  <c r="O277" i="11"/>
  <c r="O275" i="11"/>
  <c r="O274" i="11"/>
  <c r="O273" i="11"/>
  <c r="O272" i="11"/>
  <c r="O271" i="11"/>
  <c r="O270" i="11"/>
  <c r="O269" i="11"/>
  <c r="O268" i="11"/>
  <c r="O266" i="11"/>
  <c r="O265" i="11"/>
  <c r="O264" i="11"/>
  <c r="O263" i="11"/>
  <c r="O262" i="11"/>
  <c r="O261" i="11"/>
  <c r="O260" i="11"/>
  <c r="O258" i="11"/>
  <c r="O257" i="11"/>
  <c r="O256" i="11"/>
  <c r="O255" i="11"/>
  <c r="O254" i="11"/>
  <c r="O253" i="11"/>
  <c r="O250" i="11"/>
  <c r="O249" i="11"/>
  <c r="O248" i="11"/>
  <c r="O238" i="11"/>
  <c r="O237" i="11"/>
  <c r="O236" i="11"/>
  <c r="O235" i="11"/>
  <c r="O234" i="11"/>
  <c r="O233" i="11"/>
  <c r="O232" i="11"/>
  <c r="O230" i="11"/>
  <c r="O229" i="11"/>
  <c r="O227" i="11"/>
  <c r="O226" i="11"/>
  <c r="O225" i="11"/>
  <c r="O224" i="11"/>
  <c r="O223" i="11"/>
  <c r="O222" i="11"/>
  <c r="O221" i="11"/>
  <c r="O220" i="11"/>
  <c r="O219" i="11"/>
  <c r="O216" i="11"/>
  <c r="O215" i="11"/>
  <c r="O214" i="11"/>
  <c r="O213" i="11"/>
  <c r="O212" i="11"/>
  <c r="O211" i="11"/>
  <c r="O210" i="11"/>
  <c r="O208" i="11"/>
  <c r="O207" i="11"/>
  <c r="O206" i="11"/>
  <c r="O205" i="11"/>
  <c r="O204" i="11"/>
  <c r="O202" i="11"/>
  <c r="O201" i="11"/>
  <c r="O200" i="11"/>
  <c r="O199" i="11"/>
  <c r="O198" i="11"/>
  <c r="O197" i="11"/>
  <c r="O196" i="11"/>
  <c r="O195" i="11"/>
  <c r="O194" i="11"/>
  <c r="O191" i="11"/>
  <c r="O188" i="11"/>
  <c r="O187" i="11"/>
  <c r="O186" i="11"/>
  <c r="O185" i="11"/>
  <c r="O184" i="11"/>
  <c r="O183" i="11"/>
  <c r="O182" i="11"/>
  <c r="O181" i="11"/>
  <c r="O180" i="11"/>
  <c r="O179" i="11"/>
  <c r="O178" i="11"/>
  <c r="O177" i="11"/>
  <c r="O175" i="11"/>
  <c r="O174" i="11"/>
  <c r="O173" i="11"/>
  <c r="O172" i="11"/>
  <c r="O171" i="11"/>
  <c r="O170" i="11"/>
  <c r="O169" i="11"/>
  <c r="O168" i="11"/>
  <c r="O167" i="11"/>
  <c r="O166" i="11"/>
  <c r="O165" i="11"/>
  <c r="O164" i="11"/>
  <c r="O163" i="11"/>
  <c r="O162" i="11"/>
  <c r="O161" i="11"/>
  <c r="O160" i="11"/>
  <c r="O159" i="11"/>
  <c r="O157" i="11"/>
  <c r="O156" i="11"/>
  <c r="O155" i="11"/>
  <c r="O154" i="11"/>
  <c r="O153" i="11"/>
  <c r="O152" i="11"/>
  <c r="O151" i="11"/>
  <c r="O150" i="11"/>
  <c r="O149" i="11"/>
  <c r="O148" i="11"/>
  <c r="O147" i="11"/>
  <c r="O146" i="11"/>
  <c r="O145" i="11"/>
  <c r="O144" i="11"/>
  <c r="O143" i="11"/>
  <c r="O142" i="11"/>
  <c r="O141" i="11"/>
  <c r="O140" i="11"/>
  <c r="O139" i="11"/>
  <c r="O137" i="11"/>
  <c r="O136" i="11"/>
  <c r="O135" i="11"/>
  <c r="O134" i="11"/>
  <c r="O133" i="11"/>
  <c r="O132" i="11"/>
  <c r="O131" i="11"/>
  <c r="O130" i="11"/>
  <c r="O129" i="11"/>
  <c r="O128" i="11"/>
  <c r="O127" i="11"/>
  <c r="O126" i="11"/>
  <c r="O125" i="11"/>
  <c r="O124" i="11"/>
  <c r="O123" i="11"/>
  <c r="O122" i="11"/>
  <c r="O121" i="11"/>
  <c r="O120" i="11"/>
  <c r="O119" i="11"/>
  <c r="O117" i="11"/>
  <c r="O116" i="11"/>
  <c r="O115" i="11"/>
  <c r="O114" i="11"/>
  <c r="O113" i="11"/>
  <c r="O112" i="11"/>
  <c r="O111" i="11"/>
  <c r="O110" i="11"/>
  <c r="O109"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5" i="11"/>
  <c r="O74" i="11"/>
  <c r="O73" i="11"/>
  <c r="O72" i="11"/>
  <c r="O71" i="11"/>
  <c r="O70" i="11"/>
  <c r="O69" i="11"/>
  <c r="O68" i="11"/>
  <c r="O67" i="11"/>
  <c r="O66" i="11"/>
  <c r="O65" i="11"/>
  <c r="O64" i="11"/>
  <c r="O63" i="11"/>
  <c r="O62" i="11"/>
  <c r="O61" i="11"/>
  <c r="O60" i="11"/>
  <c r="O59" i="11"/>
  <c r="O58" i="11"/>
  <c r="O57" i="11"/>
  <c r="O55" i="11"/>
  <c r="O54" i="11"/>
  <c r="O53" i="11"/>
  <c r="O52" i="11"/>
  <c r="O51" i="11"/>
  <c r="O50" i="11"/>
  <c r="O49" i="11"/>
  <c r="O48" i="11"/>
  <c r="O47" i="11"/>
  <c r="O46" i="11"/>
  <c r="O45" i="11"/>
  <c r="O44" i="11"/>
  <c r="O43" i="11"/>
  <c r="O41" i="11"/>
  <c r="O40" i="11"/>
  <c r="O38" i="11"/>
  <c r="O37" i="11"/>
  <c r="O36" i="11"/>
  <c r="O35" i="11"/>
  <c r="O34" i="11"/>
  <c r="O33" i="11"/>
  <c r="O32" i="11"/>
  <c r="O31" i="11"/>
  <c r="O29" i="11"/>
  <c r="O28" i="11"/>
  <c r="H438" i="11" s="1"/>
  <c r="O27" i="11"/>
  <c r="O26" i="11"/>
  <c r="H437" i="11" s="1"/>
  <c r="O24" i="11"/>
  <c r="O23" i="11"/>
  <c r="O22" i="11"/>
  <c r="O21" i="11"/>
  <c r="O20" i="11"/>
  <c r="O19" i="11"/>
  <c r="O18" i="11"/>
  <c r="H436" i="11" s="1"/>
  <c r="O17" i="11"/>
  <c r="O15" i="11"/>
  <c r="O14" i="11"/>
  <c r="O13" i="11"/>
  <c r="O12" i="11"/>
  <c r="O10" i="11"/>
  <c r="O8" i="11"/>
  <c r="O7" i="11"/>
  <c r="H434" i="11" s="1"/>
  <c r="O9" i="11"/>
  <c r="K33" i="10" l="1"/>
  <c r="O11" i="11"/>
  <c r="H192" i="11"/>
  <c r="J5" i="11"/>
  <c r="L192" i="11"/>
  <c r="N5" i="11"/>
  <c r="N192" i="11"/>
  <c r="E6" i="17"/>
  <c r="F6" i="17" s="1"/>
  <c r="E11" i="17"/>
  <c r="F11" i="17" s="1"/>
  <c r="M14" i="9"/>
  <c r="O6" i="11"/>
  <c r="BB157" i="14" s="1"/>
  <c r="D5" i="11"/>
  <c r="D192" i="11"/>
  <c r="F5" i="11"/>
  <c r="F192" i="11"/>
  <c r="H5" i="11"/>
  <c r="J192" i="11"/>
  <c r="L5" i="11"/>
  <c r="G299" i="4"/>
  <c r="I359" i="4"/>
  <c r="E295" i="4"/>
  <c r="I358" i="4"/>
  <c r="BB101" i="14" s="1"/>
  <c r="H435" i="11"/>
  <c r="BB113" i="14" s="1"/>
  <c r="O276" i="11"/>
  <c r="O228" i="11"/>
  <c r="O176" i="11"/>
  <c r="O158" i="11"/>
  <c r="O138" i="11"/>
  <c r="O118" i="11"/>
  <c r="O39" i="11"/>
  <c r="O408" i="11"/>
  <c r="E5" i="4"/>
  <c r="L310" i="11"/>
  <c r="L380" i="11"/>
  <c r="N380" i="11"/>
  <c r="L107" i="11"/>
  <c r="L251" i="11"/>
  <c r="L332" i="11"/>
  <c r="L398" i="11"/>
  <c r="N107" i="11"/>
  <c r="N251" i="11"/>
  <c r="N332" i="11"/>
  <c r="N310" i="11"/>
  <c r="BB117" i="14"/>
  <c r="P197" i="4"/>
  <c r="P223" i="4"/>
  <c r="P262" i="4"/>
  <c r="O196" i="4"/>
  <c r="P314" i="4"/>
  <c r="BB133" i="14"/>
  <c r="I71" i="4"/>
  <c r="I211" i="4"/>
  <c r="I210" i="4" s="1"/>
  <c r="I319" i="4"/>
  <c r="I310" i="4" s="1"/>
  <c r="K294" i="4"/>
  <c r="P199" i="4"/>
  <c r="P241" i="4"/>
  <c r="P273" i="4"/>
  <c r="P320" i="4"/>
  <c r="I141" i="4"/>
  <c r="P300" i="4"/>
  <c r="P329" i="4"/>
  <c r="P335" i="4"/>
  <c r="E319" i="4"/>
  <c r="E310" i="4" s="1"/>
  <c r="P308" i="4"/>
  <c r="G196" i="4"/>
  <c r="G261" i="4"/>
  <c r="G260" i="4" s="1"/>
  <c r="I39" i="4"/>
  <c r="K22" i="4"/>
  <c r="M39" i="4"/>
  <c r="M294" i="4"/>
  <c r="M319" i="4"/>
  <c r="M310" i="4" s="1"/>
  <c r="O141" i="4"/>
  <c r="O211" i="4"/>
  <c r="O210" i="4" s="1"/>
  <c r="K71" i="4"/>
  <c r="M196" i="4"/>
  <c r="E307" i="4"/>
  <c r="E294" i="4" s="1"/>
  <c r="G22" i="4"/>
  <c r="G71" i="4"/>
  <c r="G319" i="4"/>
  <c r="G310" i="4" s="1"/>
  <c r="I22" i="4"/>
  <c r="I294" i="4"/>
  <c r="K196" i="4"/>
  <c r="K319" i="4"/>
  <c r="K310" i="4" s="1"/>
  <c r="M141" i="4"/>
  <c r="M211" i="4"/>
  <c r="M210" i="4" s="1"/>
  <c r="O39" i="4"/>
  <c r="P299" i="4"/>
  <c r="D365" i="4" s="1"/>
  <c r="C25" i="15" s="1"/>
  <c r="P313" i="4"/>
  <c r="P328" i="4"/>
  <c r="G39" i="4"/>
  <c r="G141" i="4"/>
  <c r="G211" i="4"/>
  <c r="I196" i="4"/>
  <c r="K39" i="4"/>
  <c r="K4" i="4" s="1"/>
  <c r="K141" i="4"/>
  <c r="K211" i="4"/>
  <c r="K210" i="4" s="1"/>
  <c r="M22" i="4"/>
  <c r="M71" i="4"/>
  <c r="M261" i="4"/>
  <c r="M260" i="4" s="1"/>
  <c r="O22" i="4"/>
  <c r="O4" i="4" s="1"/>
  <c r="O71" i="4"/>
  <c r="P307" i="4"/>
  <c r="O319" i="4"/>
  <c r="O294" i="4"/>
  <c r="K261" i="4"/>
  <c r="K260" i="4" s="1"/>
  <c r="I261" i="4"/>
  <c r="I260" i="4" s="1"/>
  <c r="E261" i="4"/>
  <c r="E260" i="4" s="1"/>
  <c r="E211" i="4"/>
  <c r="E210" i="4" s="1"/>
  <c r="E196" i="4"/>
  <c r="E141" i="4"/>
  <c r="E71" i="4"/>
  <c r="E39" i="4"/>
  <c r="E22" i="4"/>
  <c r="O261" i="4"/>
  <c r="O260" i="4" s="1"/>
  <c r="P54" i="4"/>
  <c r="P53" i="4"/>
  <c r="G210" i="4"/>
  <c r="P295" i="4"/>
  <c r="D364" i="4" s="1"/>
  <c r="C24" i="15" s="1"/>
  <c r="G294" i="4"/>
  <c r="E333" i="4"/>
  <c r="P334" i="4"/>
  <c r="E63" i="4"/>
  <c r="P63" i="4" s="1"/>
  <c r="D348" i="4" s="1"/>
  <c r="P64" i="4"/>
  <c r="P5" i="4"/>
  <c r="F107" i="11"/>
  <c r="F251" i="11"/>
  <c r="F332" i="11"/>
  <c r="F398" i="11"/>
  <c r="J107" i="11"/>
  <c r="J251" i="11"/>
  <c r="J332" i="11"/>
  <c r="J398" i="11"/>
  <c r="N42" i="11"/>
  <c r="N398" i="11"/>
  <c r="D42" i="11"/>
  <c r="F310" i="11"/>
  <c r="F380" i="11"/>
  <c r="H42" i="11"/>
  <c r="H310" i="11"/>
  <c r="H380" i="11"/>
  <c r="J310" i="11"/>
  <c r="J380" i="11"/>
  <c r="H107" i="11"/>
  <c r="H251" i="11"/>
  <c r="H332" i="11"/>
  <c r="H398" i="11"/>
  <c r="D107" i="11"/>
  <c r="D251" i="11"/>
  <c r="D332" i="11"/>
  <c r="D398" i="11"/>
  <c r="F42" i="11"/>
  <c r="J42" i="11"/>
  <c r="L42" i="11"/>
  <c r="D310" i="11"/>
  <c r="D380" i="11"/>
  <c r="S28" i="10"/>
  <c r="S24" i="10"/>
  <c r="S23" i="10"/>
  <c r="S22" i="10"/>
  <c r="S21" i="10"/>
  <c r="S20" i="10"/>
  <c r="S19" i="10"/>
  <c r="S18" i="10"/>
  <c r="S17" i="10"/>
  <c r="S16" i="10"/>
  <c r="S15" i="10"/>
  <c r="S14" i="10"/>
  <c r="S13" i="10"/>
  <c r="S12" i="10"/>
  <c r="S11" i="10"/>
  <c r="S10" i="10"/>
  <c r="S9" i="10"/>
  <c r="S6" i="10"/>
  <c r="S5" i="10"/>
  <c r="S4" i="10"/>
  <c r="S3" i="10"/>
  <c r="S2" i="10"/>
  <c r="M6" i="9"/>
  <c r="M5" i="9"/>
  <c r="M4" i="9"/>
  <c r="S25" i="10" l="1"/>
  <c r="L33" i="10"/>
  <c r="C6" i="15"/>
  <c r="D360" i="4"/>
  <c r="C20" i="15" s="1"/>
  <c r="O192" i="11"/>
  <c r="C437" i="11" s="1"/>
  <c r="D6" i="16" s="1"/>
  <c r="E7" i="17"/>
  <c r="F7" i="17" s="1"/>
  <c r="E4" i="4"/>
  <c r="P39" i="4"/>
  <c r="M68" i="4"/>
  <c r="G4" i="4"/>
  <c r="K68" i="4"/>
  <c r="I4" i="4"/>
  <c r="BB129" i="14"/>
  <c r="BB125" i="14"/>
  <c r="O380" i="11"/>
  <c r="C441" i="11" s="1"/>
  <c r="D10" i="16" s="1"/>
  <c r="O332" i="11"/>
  <c r="C440" i="11" s="1"/>
  <c r="O107" i="11"/>
  <c r="C436" i="11" s="1"/>
  <c r="D5" i="16" s="1"/>
  <c r="BB137" i="14"/>
  <c r="O68" i="4"/>
  <c r="O310" i="11"/>
  <c r="C439" i="11" s="1"/>
  <c r="P22" i="4"/>
  <c r="P196" i="4"/>
  <c r="P319" i="4"/>
  <c r="M4" i="4"/>
  <c r="I68" i="4"/>
  <c r="P141" i="4"/>
  <c r="G68" i="4"/>
  <c r="F341" i="4" s="1"/>
  <c r="L341" i="4"/>
  <c r="P294" i="4"/>
  <c r="D353" i="4" s="1"/>
  <c r="O310" i="4"/>
  <c r="P211" i="4"/>
  <c r="P261" i="4"/>
  <c r="J341" i="4"/>
  <c r="P310" i="4"/>
  <c r="D354" i="4" s="1"/>
  <c r="C12" i="15" s="1"/>
  <c r="H341" i="4"/>
  <c r="P260" i="4"/>
  <c r="D351" i="4" s="1"/>
  <c r="C9" i="15" s="1"/>
  <c r="P210" i="4"/>
  <c r="D350" i="4" s="1"/>
  <c r="E68" i="4"/>
  <c r="P68" i="4" s="1"/>
  <c r="D349" i="4" s="1"/>
  <c r="P71" i="4"/>
  <c r="N341" i="4"/>
  <c r="P333" i="4"/>
  <c r="D355" i="4" s="1"/>
  <c r="I430" i="11"/>
  <c r="K430" i="11"/>
  <c r="G430" i="11"/>
  <c r="E430" i="11"/>
  <c r="M430" i="11"/>
  <c r="O398" i="11"/>
  <c r="C442" i="11" s="1"/>
  <c r="O251" i="11"/>
  <c r="C438" i="11" s="1"/>
  <c r="D7" i="16" s="1"/>
  <c r="O42" i="11"/>
  <c r="C435" i="11" s="1"/>
  <c r="D4" i="16" s="1"/>
  <c r="O5" i="11"/>
  <c r="C430" i="11"/>
  <c r="C8" i="15" l="1"/>
  <c r="D362" i="4"/>
  <c r="C22" i="15" s="1"/>
  <c r="C7" i="15"/>
  <c r="D361" i="4"/>
  <c r="C21" i="15" s="1"/>
  <c r="D8" i="16"/>
  <c r="C527" i="11"/>
  <c r="D97" i="16" s="1"/>
  <c r="C11" i="15"/>
  <c r="D369" i="4"/>
  <c r="C32" i="15" s="1"/>
  <c r="D363" i="4"/>
  <c r="C23" i="15" s="1"/>
  <c r="C13" i="15"/>
  <c r="D370" i="4"/>
  <c r="D9" i="16"/>
  <c r="D11" i="16"/>
  <c r="C528" i="11"/>
  <c r="D98" i="16" s="1"/>
  <c r="E17" i="17"/>
  <c r="F17" i="17" s="1"/>
  <c r="C434" i="11"/>
  <c r="D3" i="16" s="1"/>
  <c r="E18" i="17"/>
  <c r="F18" i="17" s="1"/>
  <c r="E25" i="17"/>
  <c r="F25" i="17" s="1"/>
  <c r="E14" i="17"/>
  <c r="F14" i="17" s="1"/>
  <c r="E9" i="17"/>
  <c r="F9" i="17" s="1"/>
  <c r="E23" i="17"/>
  <c r="F23" i="17" s="1"/>
  <c r="E20" i="17"/>
  <c r="F20" i="17" s="1"/>
  <c r="E21" i="17"/>
  <c r="F21" i="17" s="1"/>
  <c r="E8" i="17"/>
  <c r="F8" i="17" s="1"/>
  <c r="E10" i="17"/>
  <c r="F10" i="17" s="1"/>
  <c r="E13" i="17"/>
  <c r="F13" i="17" s="1"/>
  <c r="E22" i="17"/>
  <c r="F22" i="17" s="1"/>
  <c r="E19" i="17"/>
  <c r="F19" i="17" s="1"/>
  <c r="E24" i="17"/>
  <c r="F24" i="17" s="1"/>
  <c r="E12" i="17"/>
  <c r="F12" i="17" s="1"/>
  <c r="C115" i="15"/>
  <c r="BB121" i="14"/>
  <c r="O430" i="11"/>
  <c r="BB109" i="14" s="1"/>
  <c r="D341" i="4"/>
  <c r="P4" i="4"/>
  <c r="D346" i="4" s="1"/>
  <c r="C443" i="11" l="1"/>
  <c r="S27" i="10"/>
  <c r="M33" i="10"/>
  <c r="S8" i="10"/>
  <c r="C526" i="11"/>
  <c r="D96" i="16" s="1"/>
  <c r="D99" i="16" s="1"/>
  <c r="C4" i="15"/>
  <c r="D368" i="4"/>
  <c r="C31" i="15" s="1"/>
  <c r="D359" i="4"/>
  <c r="C19" i="15" s="1"/>
  <c r="D356" i="4"/>
  <c r="E355" i="4" s="1"/>
  <c r="D13" i="15" s="1"/>
  <c r="C26" i="15"/>
  <c r="D12" i="16"/>
  <c r="D366" i="4"/>
  <c r="E365" i="4" s="1"/>
  <c r="D25" i="15" s="1"/>
  <c r="C33" i="15"/>
  <c r="C34" i="15" s="1"/>
  <c r="E361" i="4"/>
  <c r="D21" i="15" s="1"/>
  <c r="E353" i="4"/>
  <c r="D11" i="15" s="1"/>
  <c r="E347" i="4"/>
  <c r="D5" i="15" s="1"/>
  <c r="E354" i="4"/>
  <c r="D12" i="15" s="1"/>
  <c r="E352" i="4"/>
  <c r="D10" i="15" s="1"/>
  <c r="E350" i="4"/>
  <c r="D8" i="15" s="1"/>
  <c r="E348" i="4"/>
  <c r="D6" i="15" s="1"/>
  <c r="E346" i="4"/>
  <c r="D4" i="15" s="1"/>
  <c r="E351" i="4"/>
  <c r="D9" i="15" s="1"/>
  <c r="E349" i="4"/>
  <c r="D7" i="15" s="1"/>
  <c r="C529" i="11"/>
  <c r="D528" i="11" s="1"/>
  <c r="E98" i="16" s="1"/>
  <c r="D442" i="11"/>
  <c r="E11" i="16" s="1"/>
  <c r="D439" i="11"/>
  <c r="E8" i="16" s="1"/>
  <c r="D437" i="11"/>
  <c r="E6" i="16" s="1"/>
  <c r="D435" i="11"/>
  <c r="E4" i="16" s="1"/>
  <c r="D440" i="11"/>
  <c r="E9" i="16" s="1"/>
  <c r="D438" i="11"/>
  <c r="E7" i="16" s="1"/>
  <c r="D436" i="11"/>
  <c r="E5" i="16" s="1"/>
  <c r="D434" i="11"/>
  <c r="E3" i="16" s="1"/>
  <c r="D441" i="11"/>
  <c r="E10" i="16" s="1"/>
  <c r="E26" i="17"/>
  <c r="F26" i="17" s="1"/>
  <c r="E5" i="17"/>
  <c r="F5" i="17" s="1"/>
  <c r="D37" i="14"/>
  <c r="D371" i="4"/>
  <c r="E370" i="4" s="1"/>
  <c r="D33" i="15" s="1"/>
  <c r="P341" i="4"/>
  <c r="BB97" i="14" s="1"/>
  <c r="E360" i="4" l="1"/>
  <c r="D20" i="15" s="1"/>
  <c r="E364" i="4"/>
  <c r="D24" i="15" s="1"/>
  <c r="E363" i="4"/>
  <c r="D23" i="15" s="1"/>
  <c r="E362" i="4"/>
  <c r="D22" i="15" s="1"/>
  <c r="E359" i="4"/>
  <c r="D19" i="15" s="1"/>
  <c r="D14" i="15"/>
  <c r="E368" i="4"/>
  <c r="E369" i="4"/>
  <c r="D32" i="15" s="1"/>
  <c r="G372" i="4"/>
  <c r="BB105" i="14" s="1"/>
  <c r="D526" i="11"/>
  <c r="E96" i="16" s="1"/>
  <c r="D527" i="11"/>
  <c r="E97" i="16" s="1"/>
  <c r="E15" i="17"/>
  <c r="BB93" i="14" s="1"/>
  <c r="S26" i="10" l="1"/>
  <c r="E99" i="16"/>
  <c r="D26" i="15"/>
  <c r="E371" i="4"/>
  <c r="D34" i="15" s="1"/>
  <c r="D31" i="15"/>
  <c r="F15" i="17"/>
  <c r="D443" i="11"/>
  <c r="E12" i="16"/>
  <c r="C14" i="15"/>
  <c r="N33" i="10" l="1"/>
  <c r="S33" i="10" s="1"/>
  <c r="S7" i="10"/>
  <c r="C445" i="11"/>
  <c r="F445" i="11" l="1"/>
  <c r="BB141" i="14" s="1"/>
  <c r="D513" i="11"/>
  <c r="E81" i="16" s="1"/>
  <c r="D446" i="11"/>
  <c r="E16" i="16" s="1"/>
  <c r="D518" i="11"/>
  <c r="E86" i="16" s="1"/>
  <c r="D504" i="11"/>
  <c r="E72" i="16" s="1"/>
  <c r="D454" i="11"/>
  <c r="E24" i="16" s="1"/>
  <c r="D485" i="11"/>
  <c r="E53" i="16" s="1"/>
  <c r="E92" i="16" l="1"/>
</calcChain>
</file>

<file path=xl/comments1.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shape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 ref="C1" authorId="0" shapeId="0">
      <text>
        <r>
          <rPr>
            <b/>
            <sz val="14"/>
            <color indexed="81"/>
            <rFont val="Tahoma"/>
            <family val="2"/>
          </rPr>
          <t>Importante:
Se recomienda leer las instrucciones previamente al llenado del presupuesto.</t>
        </r>
      </text>
    </comment>
    <comment ref="D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F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H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J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L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N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10.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G</t>
        </r>
        <r>
          <rPr>
            <sz val="14"/>
            <color indexed="9"/>
            <rFont val="Calibri"/>
            <family val="2"/>
            <scheme val="minor"/>
          </rPr>
          <t>asto</t>
        </r>
      </text>
    </comment>
  </commentList>
</comments>
</file>

<file path=xl/comments11.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rigen del</t>
        </r>
        <r>
          <rPr>
            <b/>
            <sz val="14"/>
            <color indexed="9"/>
            <rFont val="Calibri"/>
            <family val="2"/>
            <scheme val="minor"/>
          </rPr>
          <t xml:space="preserve"> R</t>
        </r>
        <r>
          <rPr>
            <sz val="14"/>
            <color indexed="9"/>
            <rFont val="Calibri"/>
            <family val="2"/>
            <scheme val="minor"/>
          </rPr>
          <t>ecurso</t>
        </r>
      </text>
    </comment>
  </commentList>
</comments>
</file>

<file path=xl/comments2.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 xml:space="preserve">bjeto del </t>
        </r>
        <r>
          <rPr>
            <b/>
            <sz val="14"/>
            <color indexed="9"/>
            <rFont val="Calibri"/>
            <family val="2"/>
            <scheme val="minor"/>
          </rPr>
          <t>G</t>
        </r>
        <r>
          <rPr>
            <sz val="14"/>
            <color indexed="9"/>
            <rFont val="Calibri"/>
            <family val="2"/>
            <scheme val="minor"/>
          </rPr>
          <t>asto</t>
        </r>
      </text>
    </comment>
    <comment ref="B1" authorId="0" shapeId="0">
      <text>
        <r>
          <rPr>
            <b/>
            <sz val="14"/>
            <color indexed="81"/>
            <rFont val="Tahoma"/>
            <family val="2"/>
          </rPr>
          <t>Importante:
Se recomienda leer las instrucciones previamente al llenado del presupuesto.</t>
        </r>
      </text>
    </comment>
    <comment ref="C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E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G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I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K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M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3.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C</t>
        </r>
        <r>
          <rPr>
            <sz val="14"/>
            <color indexed="9"/>
            <rFont val="Calibri"/>
            <family val="2"/>
            <scheme val="minor"/>
          </rPr>
          <t>lasificación</t>
        </r>
        <r>
          <rPr>
            <b/>
            <sz val="14"/>
            <color indexed="9"/>
            <rFont val="Calibri"/>
            <family val="2"/>
            <scheme val="minor"/>
          </rPr>
          <t xml:space="preserve"> A</t>
        </r>
        <r>
          <rPr>
            <sz val="14"/>
            <color indexed="9"/>
            <rFont val="Calibri"/>
            <family val="2"/>
            <scheme val="minor"/>
          </rPr>
          <t>dministrativa</t>
        </r>
      </text>
    </comment>
    <comment ref="B1" authorId="0" shapeId="0">
      <text>
        <r>
          <rPr>
            <b/>
            <sz val="14"/>
            <color indexed="9"/>
            <rFont val="Calibri"/>
            <family val="2"/>
            <scheme val="minor"/>
          </rPr>
          <t>U</t>
        </r>
        <r>
          <rPr>
            <sz val="14"/>
            <color indexed="9"/>
            <rFont val="Calibri"/>
            <family val="2"/>
            <scheme val="minor"/>
          </rPr>
          <t>nidad</t>
        </r>
        <r>
          <rPr>
            <b/>
            <sz val="14"/>
            <color indexed="9"/>
            <rFont val="Calibri"/>
            <family val="2"/>
            <scheme val="minor"/>
          </rPr>
          <t xml:space="preserve"> A</t>
        </r>
        <r>
          <rPr>
            <sz val="14"/>
            <color indexed="9"/>
            <rFont val="Calibri"/>
            <family val="2"/>
            <scheme val="minor"/>
          </rPr>
          <t>dministrativa</t>
        </r>
      </text>
    </comment>
  </commentList>
</comments>
</file>

<file path=xl/comments4.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F</t>
        </r>
        <r>
          <rPr>
            <sz val="14"/>
            <color indexed="9"/>
            <rFont val="Calibri"/>
            <family val="2"/>
            <scheme val="minor"/>
          </rPr>
          <t>inalidades</t>
        </r>
      </text>
    </comment>
    <comment ref="B1" authorId="0" shape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shape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5.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I</t>
        </r>
        <r>
          <rPr>
            <sz val="14"/>
            <color indexed="9"/>
            <rFont val="Calibri"/>
            <family val="2"/>
            <scheme val="minor"/>
          </rPr>
          <t>ngreso</t>
        </r>
      </text>
    </comment>
  </commentList>
</comments>
</file>

<file path=xl/comments6.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shape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List>
</comments>
</file>

<file path=xl/comments7.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F</t>
        </r>
        <r>
          <rPr>
            <sz val="14"/>
            <color indexed="9"/>
            <rFont val="Calibri"/>
            <family val="2"/>
            <scheme val="minor"/>
          </rPr>
          <t>inalidades</t>
        </r>
      </text>
    </comment>
    <comment ref="B1" authorId="0" shape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shape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8.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S</t>
        </r>
        <r>
          <rPr>
            <sz val="14"/>
            <color indexed="9"/>
            <rFont val="Calibri"/>
            <family val="2"/>
            <scheme val="minor"/>
          </rPr>
          <t>ector</t>
        </r>
        <r>
          <rPr>
            <b/>
            <sz val="14"/>
            <color indexed="9"/>
            <rFont val="Calibri"/>
            <family val="2"/>
            <scheme val="minor"/>
          </rPr>
          <t xml:space="preserve"> P</t>
        </r>
        <r>
          <rPr>
            <sz val="14"/>
            <color indexed="9"/>
            <rFont val="Calibri"/>
            <family val="2"/>
            <scheme val="minor"/>
          </rPr>
          <t>úblico</t>
        </r>
      </text>
    </comment>
    <comment ref="B1" authorId="0" shapeId="0">
      <text>
        <r>
          <rPr>
            <b/>
            <sz val="14"/>
            <color indexed="9"/>
            <rFont val="Calibri"/>
            <family val="2"/>
            <scheme val="minor"/>
          </rPr>
          <t>S</t>
        </r>
        <r>
          <rPr>
            <sz val="14"/>
            <color indexed="9"/>
            <rFont val="Calibri"/>
            <family val="2"/>
            <scheme val="minor"/>
          </rPr>
          <t xml:space="preserve">ector Público no </t>
        </r>
        <r>
          <rPr>
            <b/>
            <sz val="14"/>
            <color indexed="9"/>
            <rFont val="Calibri"/>
            <family val="2"/>
            <scheme val="minor"/>
          </rPr>
          <t>F</t>
        </r>
        <r>
          <rPr>
            <sz val="14"/>
            <color indexed="9"/>
            <rFont val="Calibri"/>
            <family val="2"/>
            <scheme val="minor"/>
          </rPr>
          <t>inanciero y Financiero</t>
        </r>
      </text>
    </comment>
    <comment ref="C1" authorId="0" shape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D1" authorId="0" shape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E1" authorId="0" shapeId="0">
      <text>
        <r>
          <rPr>
            <b/>
            <sz val="14"/>
            <color indexed="9"/>
            <rFont val="Calibri"/>
            <family val="2"/>
            <scheme val="minor"/>
          </rPr>
          <t>E</t>
        </r>
        <r>
          <rPr>
            <sz val="14"/>
            <color indexed="9"/>
            <rFont val="Calibri"/>
            <family val="2"/>
            <scheme val="minor"/>
          </rPr>
          <t>ntes</t>
        </r>
        <r>
          <rPr>
            <b/>
            <sz val="14"/>
            <color indexed="9"/>
            <rFont val="Calibri"/>
            <family val="2"/>
            <scheme val="minor"/>
          </rPr>
          <t xml:space="preserve"> P</t>
        </r>
        <r>
          <rPr>
            <sz val="14"/>
            <color indexed="9"/>
            <rFont val="Calibri"/>
            <family val="2"/>
            <scheme val="minor"/>
          </rPr>
          <t>úblicos</t>
        </r>
      </text>
    </comment>
  </commentList>
</comments>
</file>

<file path=xl/comments9.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bjeto del</t>
        </r>
        <r>
          <rPr>
            <b/>
            <sz val="14"/>
            <color indexed="9"/>
            <rFont val="Calibri"/>
            <family val="2"/>
            <scheme val="minor"/>
          </rPr>
          <t xml:space="preserve"> G</t>
        </r>
        <r>
          <rPr>
            <sz val="14"/>
            <color indexed="9"/>
            <rFont val="Calibri"/>
            <family val="2"/>
            <scheme val="minor"/>
          </rPr>
          <t>asto</t>
        </r>
      </text>
    </comment>
  </commentList>
</comments>
</file>

<file path=xl/sharedStrings.xml><?xml version="1.0" encoding="utf-8"?>
<sst xmlns="http://schemas.openxmlformats.org/spreadsheetml/2006/main" count="3381" uniqueCount="1964">
  <si>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</si>
  <si>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</si>
  <si>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</si>
  <si>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</si>
  <si>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</si>
  <si>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</si>
  <si>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</si>
  <si>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</si>
  <si>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</si>
  <si>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</si>
  <si>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</si>
  <si>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</si>
  <si>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</si>
  <si>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</si>
  <si>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</si>
  <si>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</si>
  <si>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</si>
  <si>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</si>
  <si>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</si>
  <si>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</si>
  <si>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</si>
  <si>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</si>
  <si>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</si>
  <si>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</si>
  <si>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</si>
  <si>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</si>
  <si>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</si>
  <si>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</si>
  <si>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</si>
  <si>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</si>
  <si>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</si>
  <si>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</si>
  <si>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</si>
  <si>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</si>
  <si>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</si>
  <si>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</si>
  <si>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</si>
  <si>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</si>
  <si>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</si>
  <si>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</si>
  <si>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</si>
  <si>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</si>
  <si>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</si>
  <si>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</si>
  <si>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</si>
  <si>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</si>
  <si>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</si>
  <si>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</si>
  <si>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</si>
  <si>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</si>
  <si>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</si>
  <si>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</si>
  <si>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</si>
  <si>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</si>
  <si>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</si>
  <si>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</si>
  <si>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</si>
  <si>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</si>
  <si>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</si>
  <si>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</si>
  <si>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</si>
  <si>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</si>
  <si>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</si>
  <si>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</si>
  <si>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</si>
  <si>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</si>
  <si>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</si>
  <si>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</si>
  <si>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</si>
  <si>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</si>
  <si>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</si>
  <si>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</si>
  <si>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</si>
  <si>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</si>
  <si>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</si>
  <si>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</si>
  <si>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</si>
  <si>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</si>
  <si>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</si>
  <si>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</si>
  <si>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</si>
  <si>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</si>
  <si>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</si>
  <si>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</si>
  <si>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</si>
  <si>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</si>
  <si>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</si>
  <si>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</si>
  <si>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</si>
  <si>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</si>
  <si>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</si>
  <si>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</si>
  <si>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</si>
  <si>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</si>
  <si>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</si>
  <si>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</si>
  <si>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acceso de Internet, redes y procedimiento de información</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</si>
  <si>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</si>
  <si>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</si>
  <si>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</si>
  <si>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</si>
  <si>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</si>
  <si>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</si>
  <si>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</si>
  <si>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</si>
  <si>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</si>
  <si>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</si>
  <si>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</si>
  <si>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</si>
  <si>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</si>
  <si>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</si>
  <si>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</si>
  <si>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</si>
  <si>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</si>
  <si>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</si>
  <si>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</si>
  <si>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</si>
  <si>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</si>
  <si>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</si>
  <si>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</si>
  <si>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</si>
  <si>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</si>
  <si>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</si>
  <si>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</si>
  <si>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</si>
  <si>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</si>
  <si>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</si>
  <si>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</si>
  <si>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</si>
  <si>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</si>
  <si>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</si>
  <si>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</si>
  <si>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</si>
  <si>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</si>
  <si>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</si>
  <si>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</si>
  <si>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</si>
  <si>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</si>
  <si>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</si>
  <si>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</si>
  <si>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</si>
  <si>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</si>
  <si>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</si>
  <si>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</si>
  <si>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</si>
  <si>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</si>
  <si>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</si>
  <si>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</si>
  <si>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</si>
  <si>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</si>
  <si>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</si>
  <si>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</si>
  <si>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</si>
  <si>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</si>
  <si>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</si>
  <si>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</si>
  <si>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</si>
  <si>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</si>
  <si>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</si>
  <si>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</si>
  <si>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</si>
  <si>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</si>
  <si>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</si>
  <si>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</si>
  <si>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</si>
  <si>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</si>
  <si>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</si>
  <si>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</si>
  <si>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</si>
  <si>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</si>
  <si>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</si>
  <si>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</si>
  <si>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</si>
  <si>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</si>
  <si>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</si>
  <si>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</si>
  <si>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</si>
  <si>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</si>
  <si>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</si>
  <si>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</si>
  <si>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</si>
  <si>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</si>
  <si>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</si>
  <si>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</si>
  <si>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Instrumental médico y laboratorio</t>
  </si>
  <si>
    <t>Transferencias para el sector privado externo</t>
  </si>
  <si>
    <t xml:space="preserve">BIENES MUEBLES, INMUEBLES E  INTANGIBLES </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</si>
  <si>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</si>
  <si>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</si>
  <si>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</si>
  <si>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</si>
  <si>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</si>
  <si>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</si>
  <si>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</si>
  <si>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</si>
  <si>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</si>
  <si>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</si>
  <si>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</si>
  <si>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</si>
  <si>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</si>
  <si>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</si>
  <si>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</si>
  <si>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</si>
  <si>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</si>
  <si>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</si>
  <si>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</si>
  <si>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</si>
  <si>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</si>
  <si>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</si>
  <si>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</si>
  <si>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</si>
  <si>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</si>
  <si>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</si>
  <si>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</si>
  <si>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</si>
  <si>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</si>
  <si>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</si>
  <si>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</si>
  <si>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</si>
  <si>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</si>
  <si>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</si>
  <si>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</si>
  <si>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</si>
  <si>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</si>
  <si>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</si>
  <si>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</si>
  <si>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</si>
  <si>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</si>
  <si>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</si>
  <si>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</si>
  <si>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</si>
  <si>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</si>
  <si>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</si>
  <si>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</si>
  <si>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</si>
  <si>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</si>
  <si>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</si>
  <si>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</si>
  <si>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</si>
  <si>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</si>
  <si>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</si>
  <si>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</si>
  <si>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</si>
  <si>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</si>
  <si>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</si>
  <si>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</si>
  <si>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</si>
  <si>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</si>
  <si>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</si>
  <si>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</si>
  <si>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</si>
  <si>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</si>
  <si>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</si>
  <si>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</si>
  <si>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</si>
  <si>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</si>
  <si>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</si>
  <si>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</si>
  <si>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</si>
  <si>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</si>
  <si>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</si>
  <si>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</si>
  <si>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</si>
  <si>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</si>
  <si>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</si>
  <si>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</si>
  <si>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</si>
  <si>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</si>
  <si>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</si>
  <si>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</si>
  <si>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</si>
  <si>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</si>
  <si>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</si>
  <si>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</si>
  <si>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</si>
  <si>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</si>
  <si>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</si>
  <si>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</si>
  <si>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</si>
  <si>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</si>
  <si>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</si>
  <si>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</si>
  <si>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</si>
  <si>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</si>
  <si>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</si>
  <si>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</si>
  <si>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</si>
  <si>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Comisión de la deuda pública interna</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</si>
  <si>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</si>
  <si>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</si>
  <si>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</si>
  <si>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</si>
  <si>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</si>
  <si>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</si>
  <si>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</si>
  <si>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</si>
  <si>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</si>
  <si>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</si>
  <si>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</si>
  <si>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</si>
  <si>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</si>
  <si>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</si>
  <si>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</si>
  <si>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</si>
  <si>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</si>
  <si>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</si>
  <si>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</si>
  <si>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</si>
  <si>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</si>
  <si>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</si>
  <si>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</si>
  <si>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</si>
  <si>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</si>
  <si>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</si>
  <si>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</si>
  <si>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</si>
  <si>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</si>
  <si>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</si>
  <si>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</si>
  <si>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</si>
  <si>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</si>
  <si>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</si>
  <si>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</si>
  <si>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</si>
  <si>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</si>
  <si>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</si>
  <si>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</si>
  <si>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</si>
  <si>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</si>
  <si>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</si>
  <si>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</si>
  <si>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</si>
  <si>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</si>
  <si>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</si>
  <si>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</si>
  <si>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</si>
  <si>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</si>
  <si>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</si>
  <si>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</si>
  <si>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</si>
  <si>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</si>
  <si>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</si>
  <si>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</si>
  <si>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</si>
  <si>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</si>
  <si>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</si>
  <si>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</si>
  <si>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</si>
  <si>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</si>
  <si>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</si>
  <si>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</si>
  <si>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</si>
  <si>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</si>
  <si>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</si>
  <si>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</si>
  <si>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Aportaciones de terceros para obras y servicios de beneficio social</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</si>
  <si>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</si>
  <si>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</si>
  <si>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</si>
  <si>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</si>
  <si>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</si>
  <si>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</si>
  <si>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</si>
  <si>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Subsidio estatal</t>
  </si>
  <si>
    <t>Subsidio federal</t>
  </si>
  <si>
    <t>Otros aprovechamientos</t>
  </si>
  <si>
    <t>Otros no especificados</t>
  </si>
  <si>
    <t>Otros gastos de ejecución</t>
  </si>
  <si>
    <t>Gastos de embargo</t>
  </si>
  <si>
    <t>Gastos de ejecución</t>
  </si>
  <si>
    <t>Particulares</t>
  </si>
  <si>
    <t>Banca comercial</t>
  </si>
  <si>
    <t>Banca oficial</t>
  </si>
  <si>
    <t>Empréstitos y financiamientos diversos</t>
  </si>
  <si>
    <t>Legados</t>
  </si>
  <si>
    <t>Herencias</t>
  </si>
  <si>
    <t>Donativos</t>
  </si>
  <si>
    <t>Intereses</t>
  </si>
  <si>
    <t>Falta de pago</t>
  </si>
  <si>
    <t>Recargos</t>
  </si>
  <si>
    <t>Aportación de terceros para obras y servicios de beneficio social</t>
  </si>
  <si>
    <t>Aportación del gobierno estatal para obras y servicios de beneficio social</t>
  </si>
  <si>
    <t>Aportación del gobierno federal para obras y servicios de beneficio social</t>
  </si>
  <si>
    <t>Aportaciones del gobierno federal, estatal y de terceros para obras y servicios de beneficio social</t>
  </si>
  <si>
    <t>Otros reintegros</t>
  </si>
  <si>
    <t>Obras</t>
  </si>
  <si>
    <t>Cobros indebidos</t>
  </si>
  <si>
    <t>Otras indemnizaciones</t>
  </si>
  <si>
    <t>Seguros</t>
  </si>
  <si>
    <t>Otras infracciones por violaciones a esta ley, demás leyes y ordenamientos municipales</t>
  </si>
  <si>
    <t>Adquisición de bienes muebles o inmuebles de remates municipales</t>
  </si>
  <si>
    <t>Violación al uso y aprovechamiento del agua</t>
  </si>
  <si>
    <t>Violación a la matanza de ganado y rastro</t>
  </si>
  <si>
    <t>Infracciones a las leyes fiscales y reglamentos municipales</t>
  </si>
  <si>
    <t>APROVECHAMIENTOS DE TIPO CORRIENTE</t>
  </si>
  <si>
    <t>Otros productos no especificados</t>
  </si>
  <si>
    <t>Concesión para explotación de basureros</t>
  </si>
  <si>
    <t>Estacionamientos municipales</t>
  </si>
  <si>
    <t>Venta de productos procedentes de viveros y jardines</t>
  </si>
  <si>
    <t>Ingresos de parques y unidades deportivas</t>
  </si>
  <si>
    <t>Venta de esquilmos, productos de aparcería, desechos y basuras</t>
  </si>
  <si>
    <t>Utilidades de talleres y centros de trabajo</t>
  </si>
  <si>
    <t>Explotación de bienes municipales</t>
  </si>
  <si>
    <t>Bienes vacantes, mostrencos y objetos decomisados</t>
  </si>
  <si>
    <t>Amortización del capital e intereses de créditos</t>
  </si>
  <si>
    <t>Extracción de cantera, piedra común y piedra para fabricación de cal</t>
  </si>
  <si>
    <t>Explotación de tierra para fabricación de adobe, teja y ladrillo</t>
  </si>
  <si>
    <t>Depósito de vehículos</t>
  </si>
  <si>
    <t>Edición impresas</t>
  </si>
  <si>
    <t>Calcomanías, credenciales, placas, escudos y otros medios de identificación</t>
  </si>
  <si>
    <t>Formas impresas</t>
  </si>
  <si>
    <t>Productos diversos</t>
  </si>
  <si>
    <t>Concesión de tiempo medido en la vía pública</t>
  </si>
  <si>
    <t>Concesión del servicio público de estacionamientos</t>
  </si>
  <si>
    <t>Estacionamientos</t>
  </si>
  <si>
    <t>Puestos eventuales</t>
  </si>
  <si>
    <t>Graderías y sillerías instaladas en la vía pública</t>
  </si>
  <si>
    <t>Tapiales, andamios, materiales, maquinaria y equipo en vía pública</t>
  </si>
  <si>
    <t>Espectáculos y diversiones públicas</t>
  </si>
  <si>
    <t>Actividades comerciales o industriales</t>
  </si>
  <si>
    <t>Otros fines o actividades no previstas</t>
  </si>
  <si>
    <t>Uso del piso en banquetas, jardines y otros</t>
  </si>
  <si>
    <t>Puestos fijos o semifijos</t>
  </si>
  <si>
    <t>Estacionamientos exclusivos</t>
  </si>
  <si>
    <t>Piso</t>
  </si>
  <si>
    <t>Mantenimiento de fosa</t>
  </si>
  <si>
    <t>Traspaso de propiedad</t>
  </si>
  <si>
    <t>Arrendamiento de lotes para fosas</t>
  </si>
  <si>
    <t>Venta de lotes para fosas</t>
  </si>
  <si>
    <t>Cementerios</t>
  </si>
  <si>
    <t>Uso de corrales para guardar animales</t>
  </si>
  <si>
    <t>Traspaso de locales propiedad del municipio</t>
  </si>
  <si>
    <t>Otros arrendamientos o concesiones</t>
  </si>
  <si>
    <t>Arrendamiento de inmuebles para anuncios</t>
  </si>
  <si>
    <t>Concesión de kioscos en plazas y jardines</t>
  </si>
  <si>
    <t>Arrendamiento de locales exteriores en mercados</t>
  </si>
  <si>
    <t>Arrendamiento de locales en el interior de mercados</t>
  </si>
  <si>
    <t>Enajenación de bienes muebles e inmuebles</t>
  </si>
  <si>
    <t>Bienes muebles e inmuebles municipales</t>
  </si>
  <si>
    <t>PRODUCTOS DE TIPO CORRIENTE</t>
  </si>
  <si>
    <t>Solicitudes de información</t>
  </si>
  <si>
    <t>Servicios de poda o tala de árboles</t>
  </si>
  <si>
    <t>Servicios prestados en horas inhábiles</t>
  </si>
  <si>
    <t>Servicios prestados en horas hábiles</t>
  </si>
  <si>
    <t>Derechos no especificados</t>
  </si>
  <si>
    <t>Para predios de régimen comunal o ejidal</t>
  </si>
  <si>
    <t>Para urbanización de predios intraurbanos o rústicos</t>
  </si>
  <si>
    <t>Peritaje, dictamen e inspección de carácter extraordinario</t>
  </si>
  <si>
    <t>Supervisión técnica</t>
  </si>
  <si>
    <t>Para permisos de subdivisión o relotificación</t>
  </si>
  <si>
    <t>Para permisos en régimen de propiedad o condominio</t>
  </si>
  <si>
    <t>Para regularización de medidas y linderos</t>
  </si>
  <si>
    <t>Para permisos de cada lote o predio</t>
  </si>
  <si>
    <t>Para urbanizar</t>
  </si>
  <si>
    <t>Solicitud de autorizaciones</t>
  </si>
  <si>
    <t>Licencias de cambio de régimen de propiedad</t>
  </si>
  <si>
    <t>Otros similares</t>
  </si>
  <si>
    <t>Construcciones provisionales</t>
  </si>
  <si>
    <t>Para movimientos en tierra</t>
  </si>
  <si>
    <t>Para ocupación en vía pública con materiales de construcción</t>
  </si>
  <si>
    <t>Para reconstrucción, reestructuración o adaptación</t>
  </si>
  <si>
    <t>Para remodelación</t>
  </si>
  <si>
    <t>Para instalar tapiales provisionales en la vía pública</t>
  </si>
  <si>
    <t>Para acotamiento de predios baldíos bardados en colindancia</t>
  </si>
  <si>
    <t>Para demolición</t>
  </si>
  <si>
    <t>Construcción de estacionamientos para usos no habitacionales</t>
  </si>
  <si>
    <t>Construcción de canchas y áreas deportivas</t>
  </si>
  <si>
    <t>Construcción de albercas</t>
  </si>
  <si>
    <t>Construcción de inmuebles</t>
  </si>
  <si>
    <t>Licencias de construcción, reconstrucción, reparación o demolición de obras</t>
  </si>
  <si>
    <t>Tableros publicitarios</t>
  </si>
  <si>
    <t>Otros eventuales</t>
  </si>
  <si>
    <t>Estructurales eventuales</t>
  </si>
  <si>
    <t>Salientes eventuales</t>
  </si>
  <si>
    <t>Adosado o pintado eventuales</t>
  </si>
  <si>
    <t>Otros permanentes</t>
  </si>
  <si>
    <t>Estructurales permanentes</t>
  </si>
  <si>
    <t>Saliente permanente</t>
  </si>
  <si>
    <t>Adosado o pintado permanente</t>
  </si>
  <si>
    <t>Licencias para anuncios</t>
  </si>
  <si>
    <t>Extensión de horario de servicio</t>
  </si>
  <si>
    <t>Venta en bailes o espectáculos</t>
  </si>
  <si>
    <t>Tendejones</t>
  </si>
  <si>
    <t>Salones de baile</t>
  </si>
  <si>
    <t>Salón para fiestas</t>
  </si>
  <si>
    <t xml:space="preserve">Restaurantes </t>
  </si>
  <si>
    <t>Expendio de bebidas alcohólicas</t>
  </si>
  <si>
    <t>Discotecas</t>
  </si>
  <si>
    <t>Clubes y centros recreativos</t>
  </si>
  <si>
    <t>Cervecería o centro botanero</t>
  </si>
  <si>
    <t>Centros nocturnos</t>
  </si>
  <si>
    <t>Casinos</t>
  </si>
  <si>
    <t>Cantinas</t>
  </si>
  <si>
    <t>Cabarets</t>
  </si>
  <si>
    <t>Bar</t>
  </si>
  <si>
    <t>Agencias, depósitos y distribuciones</t>
  </si>
  <si>
    <t>Licencias para giros de bebidas alcohólicas</t>
  </si>
  <si>
    <t>OTROS DERECHOS</t>
  </si>
  <si>
    <t>Multas</t>
  </si>
  <si>
    <t>ACCESORIOS</t>
  </si>
  <si>
    <t>Revisión y autorización de avalúos</t>
  </si>
  <si>
    <t>Dictámenes catastrales</t>
  </si>
  <si>
    <t>Deslindes catastrales</t>
  </si>
  <si>
    <t>Informes catastrales</t>
  </si>
  <si>
    <t>Certificaciones catastrales</t>
  </si>
  <si>
    <t>Copias de planos</t>
  </si>
  <si>
    <t>Servicios de la dirección de catastro</t>
  </si>
  <si>
    <t>Certificados o autorizaciones especiales</t>
  </si>
  <si>
    <t>Certificado de operatividad a establecimientos para espectáculos públicos</t>
  </si>
  <si>
    <t>Dictamen de trazo, uso y destino</t>
  </si>
  <si>
    <t>Dictámenes de uso y destino</t>
  </si>
  <si>
    <t>Expedición y certificación de planos</t>
  </si>
  <si>
    <t>Certificado de habitabilidad de inmueble</t>
  </si>
  <si>
    <t>Certificado de alcoholemia</t>
  </si>
  <si>
    <t>Certificado médico veterinario zootecnista</t>
  </si>
  <si>
    <t>Certificado médico prenupcial</t>
  </si>
  <si>
    <t>Certificado de residencia</t>
  </si>
  <si>
    <t>Extractos de actas</t>
  </si>
  <si>
    <t>Certificación de inexistencia</t>
  </si>
  <si>
    <t>Expedición de certificados, certificaciones, constancias o copias certificadas</t>
  </si>
  <si>
    <t>Certificación de firmas</t>
  </si>
  <si>
    <t>Certificaciones</t>
  </si>
  <si>
    <t>Anotaciones e inserciones en actas</t>
  </si>
  <si>
    <t>Servicios a domicilio</t>
  </si>
  <si>
    <t>Servicios en oficina</t>
  </si>
  <si>
    <t>Registro civil</t>
  </si>
  <si>
    <t>Otros servicios prestados por el rastro municipal</t>
  </si>
  <si>
    <t>Venta de productos obtenidos en el rastro</t>
  </si>
  <si>
    <t>Servicios de matanza de ganado en el rastro municipal</t>
  </si>
  <si>
    <t>Acarreo de carnes en camiones del municipio</t>
  </si>
  <si>
    <t>Sello de inspección sanitaria</t>
  </si>
  <si>
    <t>Autorización de la introducción de ganado al rastro en horas extraordinarias</t>
  </si>
  <si>
    <t>Autorización de salida de animales del rastro</t>
  </si>
  <si>
    <t>Autorización de matanza de aves</t>
  </si>
  <si>
    <t>Autorización de matanza de ganado</t>
  </si>
  <si>
    <t>Rastro</t>
  </si>
  <si>
    <t>Conexión o reconexión al servicio de agua potable y alcantarillado</t>
  </si>
  <si>
    <t>Aprovechamiento de la infraestructura básica existente</t>
  </si>
  <si>
    <t>20% para el saneamiento de las aguas residuales</t>
  </si>
  <si>
    <t>Servicio medido uso no doméstico</t>
  </si>
  <si>
    <t>Servicio medido uso doméstico</t>
  </si>
  <si>
    <t>Servicios en localidades tarifa mínima</t>
  </si>
  <si>
    <t>Servicio en predios baldíos de cuota fija</t>
  </si>
  <si>
    <t>Servicio no doméstico de cuota fija</t>
  </si>
  <si>
    <t>Servicio doméstico de cuota fija</t>
  </si>
  <si>
    <t>Agua y alcantarillado</t>
  </si>
  <si>
    <t>Otros servicios similares</t>
  </si>
  <si>
    <t>Por utilizar tiraderos municipales</t>
  </si>
  <si>
    <t>Servicio exclusivo de camiones de aseo</t>
  </si>
  <si>
    <t>Recolección y traslado de basura, desechos o desperdicios peligrosos</t>
  </si>
  <si>
    <t>Recolección y traslado de basura, desechos o desperdicios no peligrosos</t>
  </si>
  <si>
    <t>Aseo público contratado</t>
  </si>
  <si>
    <t>Traslado de cadáveres fuera del municipio</t>
  </si>
  <si>
    <t>Cremación</t>
  </si>
  <si>
    <t>Exhumaciones</t>
  </si>
  <si>
    <t>Servicios de sanidad</t>
  </si>
  <si>
    <t>Autorización para construcción en la vía pública</t>
  </si>
  <si>
    <t>Autorización para romper pavimento, banquetas o machuelos</t>
  </si>
  <si>
    <t>Medición de terrenos</t>
  </si>
  <si>
    <t>Servicios por obra</t>
  </si>
  <si>
    <t>DERECHOS POR PRESTACIÓN DE SERVICIOS</t>
  </si>
  <si>
    <t>DERECHOS A LOS HIDROCARBUROS</t>
  </si>
  <si>
    <t>DERECHOS POR EL USO, GOCE, APROVECHAMIENTO O EXPLOTACIÓN DE BIENES DE DOMINIO PÚBLICO</t>
  </si>
  <si>
    <t>DERECHOS</t>
  </si>
  <si>
    <t>Por servicios públicos</t>
  </si>
  <si>
    <t>Contribuciones especiales</t>
  </si>
  <si>
    <t>Otras transmisiones</t>
  </si>
  <si>
    <t>Terrenos en regularización</t>
  </si>
  <si>
    <t>Adquisición en copropiedad</t>
  </si>
  <si>
    <t>Adquisición de departamentos, viviendas y casas para habitación</t>
  </si>
  <si>
    <t>Transmisiones patrimoniales</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</si>
  <si>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</si>
  <si>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</si>
  <si>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</si>
  <si>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</si>
  <si>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</si>
  <si>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</si>
  <si>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</si>
  <si>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</si>
  <si>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</si>
  <si>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</si>
  <si>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</si>
  <si>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</si>
  <si>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</si>
  <si>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</si>
  <si>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</si>
  <si>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</si>
  <si>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</si>
  <si>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Otros espectáculos</t>
  </si>
  <si>
    <t>Palenques</t>
  </si>
  <si>
    <t>Peleas de gallos</t>
  </si>
  <si>
    <t>Taurino</t>
  </si>
  <si>
    <t>Ópera</t>
  </si>
  <si>
    <t>Ballet</t>
  </si>
  <si>
    <t>Espectáculos teatrales</t>
  </si>
  <si>
    <t>Otros espectáculos deportivos</t>
  </si>
  <si>
    <t>Béisbol</t>
  </si>
  <si>
    <t>Futbol</t>
  </si>
  <si>
    <t>Lucha libre</t>
  </si>
  <si>
    <t>Funciones de box</t>
  </si>
  <si>
    <t>Conciertos y audiciones musicales</t>
  </si>
  <si>
    <t>Función de circo</t>
  </si>
  <si>
    <t>Impuestos sobre espectáculos</t>
  </si>
  <si>
    <t>IMPUESTOS SOBRE LOS INGRESOS</t>
  </si>
  <si>
    <t>IMPUESTOS</t>
  </si>
  <si>
    <t>FN</t>
  </si>
  <si>
    <t>SF</t>
  </si>
  <si>
    <t>OG</t>
  </si>
  <si>
    <t>TG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</si>
  <si>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</si>
  <si>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</si>
  <si>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</si>
  <si>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</si>
  <si>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</si>
  <si>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</si>
  <si>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</si>
  <si>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</si>
  <si>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</si>
  <si>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</si>
  <si>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</si>
  <si>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</si>
  <si>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</si>
  <si>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</si>
  <si>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</si>
  <si>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</si>
  <si>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</si>
  <si>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</si>
  <si>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</si>
  <si>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</si>
  <si>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</si>
  <si>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</si>
  <si>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</si>
  <si>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</si>
  <si>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</si>
  <si>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</si>
  <si>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Gasto corriente</t>
  </si>
  <si>
    <t>Gasto de capital</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</si>
  <si>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</si>
  <si>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</si>
  <si>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</si>
  <si>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</si>
  <si>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</si>
  <si>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</si>
  <si>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</si>
  <si>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</si>
  <si>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</si>
  <si>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</si>
  <si>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</si>
  <si>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</si>
  <si>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</si>
  <si>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</si>
  <si>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</si>
  <si>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</si>
  <si>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</si>
  <si>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</si>
  <si>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</si>
  <si>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</si>
  <si>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</si>
  <si>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</si>
  <si>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</si>
  <si>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</si>
  <si>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</si>
  <si>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</si>
  <si>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</si>
  <si>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</si>
  <si>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Asignaciones destinadas a cubrir las percepciones correspondientes al personal de carácter permanente.</t>
  </si>
  <si>
    <t>Son los gastos de consumo y/o de operación, el arrendamiento de la propiedad y las transferencias otorgadas a los otros componentes institucionales del sistema económico para financiar gastos de esas características.</t>
  </si>
  <si>
    <t>Son los gastos destinados a la inversión de capital y las transferencias a los otros componentes institucionales del sistema económico que se efectúan para financiar gastos de éstos con tal propósito.</t>
  </si>
  <si>
    <t>Comprende la amortización de la deuda adquirida y disminución de pasivos con el sector privado, público y externo.</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</si>
  <si>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</si>
  <si>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</si>
  <si>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</si>
  <si>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</si>
  <si>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</si>
  <si>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</si>
  <si>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</si>
  <si>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</si>
  <si>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</si>
  <si>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</si>
  <si>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</si>
  <si>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</si>
  <si>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</si>
  <si>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</si>
  <si>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</si>
  <si>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</si>
  <si>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Asignaciones para remuneraciones al personal que desempeña sus servicios en el ejército, fuerza aérea y armada nacionales.</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</si>
  <si>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</si>
  <si>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Asignaciones destinadas a cubrir las percepciones correspondientes al personal de carácter eventual.</t>
  </si>
  <si>
    <t>Asignaciones destinadas a cubrir las remuneraciones para el pago al personal de carácter transitorio que preste sus servicios en los entes públicos.</t>
  </si>
  <si>
    <t>Asignaciones destinadas a cubrir las remuneraciones a profesionistas de las diversas carreras o especialidades técnicas que presten su servicio social en los entes públicos.</t>
  </si>
  <si>
    <t>Asignaciones destinadas a cubrir percepciones adicionales y especiales, así como las gratificaciones que se otorgan tanto al personal de carácter permanente como transitorio.</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</si>
  <si>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</si>
  <si>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</si>
  <si>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Asignaciones destinadas a cubrir las percepciones que se otorgan a los servidores públicos bajo el esquema de compensaciones que determinen las disposiciones aplicables.</t>
  </si>
  <si>
    <t>Remuneraciones adicionales que se cubre al personal militar en activo en atención al incremento en el costo de la vida o insalubridad del lugar donde preste sus servicios.</t>
  </si>
  <si>
    <t>Incluye retribución a los empleados de los entes públicos por su participación en la vigilancia del cumplimiento de las leyes y custodia de valores.</t>
  </si>
  <si>
    <t>Asignaciones destinadas a cubrir la aportación de los entes públicos, por concepto de seguridad social, en los términos de la legislación vigente.</t>
  </si>
  <si>
    <t>Asignaciones destinadas a cubrir las aportaciones que corresponden a los entes públicos para proporcionar vivienda a su personal, de acuerdo con las disposiciones legales vigentes.</t>
  </si>
  <si>
    <t>Asignaciones destinadas a cubrir los montos de las aportaciones de los entes públicos a favor del Sistema para el Retiro, correspondientes a los trabajadores al servicio de los mismos.</t>
  </si>
  <si>
    <t>Asignaciones destinadas a cubrir otras prestaciones sociales y económicas, a favor del personal, de acuerdo con las disposiciones legales vigentes y/o acuerdos contractuales respectivos.</t>
  </si>
  <si>
    <t>Asignaciones destinadas a cubrir el costo de otras prestaciones que los entes públicos otorgan en beneficio de sus empleados, siempre que no correspondan a las prestaciones a que se refiere la partida 154 Prestaciones contractuales.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</si>
  <si>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</si>
  <si>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</si>
  <si>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para remuneraciones a los Diputados, Senadores, Asambleístas, Regidores y Síndicos.</t>
  </si>
  <si>
    <t>Remuneraciones por adscripción laboral en el extranjero</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</si>
  <si>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</si>
  <si>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</si>
  <si>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por remuneraciones a que tenga derecho el personal de los entes públicos por servicios prestados en horas que se realizan excediendo la duración máxima de la jornada de trabajo, guardias o turnos opcionales.</t>
  </si>
  <si>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</si>
  <si>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</si>
  <si>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cubrir el costo de las prestaciones que los entes públicos otorgan en beneficio de sus empleados, de conformidad con las condiciones generales de trabajo o los contratos colectivos de trabajo.</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</si>
  <si>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</si>
  <si>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</si>
  <si>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</si>
  <si>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</si>
  <si>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</si>
  <si>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</si>
  <si>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</si>
  <si>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</si>
  <si>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</si>
  <si>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</si>
  <si>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</si>
  <si>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</si>
  <si>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</si>
  <si>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</si>
  <si>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</si>
  <si>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</si>
  <si>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</si>
  <si>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EMPRÉSTITOS</t>
  </si>
  <si>
    <t>Empréstitos a la banca comercial</t>
  </si>
  <si>
    <t>Empréstitos a la banca oficial</t>
  </si>
  <si>
    <t>Empréstitos a particulares</t>
  </si>
  <si>
    <t>OTROS</t>
  </si>
  <si>
    <t>OR</t>
  </si>
  <si>
    <t>Agrupa las asignaciones destinadas a la adquisición de toda clase de insumos y suministros requeridos para la prestación de bienes y servicios y para el desempeño de las actividades administrativas.</t>
  </si>
  <si>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</si>
  <si>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utilizados en la impresión, reproducción y encuadernación, tales como: fijadores, tintas, pastas, logotipos y demás materiales y útiles para el mismo fin. Incluye rollos fotográficos.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</si>
  <si>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</si>
  <si>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</si>
  <si>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todo tipo de material didáctico así como materiales y suministros necesarios para las funciones educativas.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</si>
  <si>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</si>
  <si>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</si>
  <si>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</si>
  <si>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</si>
  <si>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insumos textiles como materias primas en estado natural, transformadas o semi-transformadas, que se utilizan en los procesos productivos, diferentes a las contenidas en las demás partidas de este Clasificador.</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</si>
  <si>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</si>
  <si>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</si>
  <si>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</si>
  <si>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</si>
  <si>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</si>
  <si>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y artículos utilizados en la construcción, reconstrucción, ampliación, adaptación, mejora, conservación, reparación y mantenimiento de bienes inmuebles.</t>
  </si>
  <si>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</si>
  <si>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Asignaciones destinadas a la adquisición de cemento blanco, gris y especial, pega azulejo y productos de concreto.</t>
  </si>
  <si>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</si>
  <si>
    <t>Asignaciones destinadas a la adquisición de madera y sus derivados.</t>
  </si>
  <si>
    <t>Asignaciones destinadas a la adquisición de vidrio plano, templado, inastillable y otros vidrios laminados; espejos; envases y artículos de vidrio y fibra de vidrio.</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</si>
  <si>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</si>
  <si>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</si>
  <si>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</si>
  <si>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</si>
  <si>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</si>
  <si>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</si>
  <si>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</si>
  <si>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</si>
  <si>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</si>
  <si>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</si>
  <si>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</si>
  <si>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</si>
  <si>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Asignaciones destinadas a la adquisición todo tipo de blancos: batas, colchas, sábanas, fundas, almohadas, toallas, cobertores, colchones y colchonetas, entre otros.</t>
  </si>
  <si>
    <t>Asignaciones destinadas a la adquisición de materiales, sustancias explosivas y prendas de protección personal necesarias en los programas de seguridad.</t>
  </si>
  <si>
    <t>Asignaciones destinadas a la adquisición de toda clase de suministros propios de la industria militar y de seguridad pública tales como: municiones, espoletas, cargas, granadas, cartuchos, balas, entre otros.</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</si>
  <si>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</si>
  <si>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</si>
  <si>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</si>
  <si>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</si>
  <si>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</si>
  <si>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Asignaciones destinadas a la adquisición de refacciones y accesorios para todo tipo de aparatos e instrumentos médicos y de laboratorio.</t>
  </si>
  <si>
    <t>Asignaciones destinadas a cubrir la adquisición de refacciones para todo tipo de equipos de defensa y seguridad referidos en la partida 551 Equipo de defensa y seguridad, entre otros.</t>
  </si>
  <si>
    <t>Asignaciones destinadas a la adquisición de instrumental complementario y repuestos menores no considerados en las partidas anteriores.</t>
  </si>
  <si>
    <t>Capítulo</t>
  </si>
  <si>
    <t>1000</t>
  </si>
  <si>
    <t>2000</t>
  </si>
  <si>
    <t>3000</t>
  </si>
  <si>
    <t>4000</t>
  </si>
  <si>
    <t>5000</t>
  </si>
  <si>
    <t>6000</t>
  </si>
  <si>
    <t>7000</t>
  </si>
  <si>
    <t>8000</t>
  </si>
  <si>
    <t>9000</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</si>
  <si>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</si>
  <si>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</si>
  <si>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</si>
  <si>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al suministro de gas al consumidor final por ductos, tanque estacionario o de cilindros.</t>
  </si>
  <si>
    <t>Asignaciones destinadas al pago de servicio telefónico convencional nacional e internacional, mediante redes alámbricas, incluido el servicio de fax, requerido en el desempeño de funciones oficiales.</t>
  </si>
  <si>
    <t>Asignaciones destinadas al pago de servicios de telecomunicaciones inalámbricas o telefonía celular, requeridos para el desempeño de funciones oficiales.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</si>
  <si>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</si>
  <si>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</si>
  <si>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</si>
  <si>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</si>
  <si>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erogaciones por concepto de arrendamiento de: edificios, locales, terrenos, maquinaria y equipo, vehículos, intangibles y otros análogos.</t>
  </si>
  <si>
    <t>Asignaciones destinadas a cubrir el alquiler de terrenos.</t>
  </si>
  <si>
    <t>Asignaciones destinadas a cubrir el alquiler de toda clase de edificios e instalaciones como: viviendas y edificaciones no residenciales, salones para convenciones, oficinas y locales comerciales, teatros, estudios, auditorios, bodegas, entre otros.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</si>
  <si>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</si>
  <si>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</si>
  <si>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</si>
  <si>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importe que corresponda por el uso de patentes y marcas, representaciones comerciales e industriales, regalías por derechos de autor, membresías, así como licencias de uso de programas de cómputo y su actualización.</t>
  </si>
  <si>
    <t>Asignaciones destinadas a cubrir el importe que corresponda por los derechos sobre bienes en régimen de arrendamiento financiero.</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</si>
  <si>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</si>
  <si>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</si>
  <si>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</si>
  <si>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</si>
  <si>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</si>
  <si>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</si>
  <si>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Asignaciones destinadas a cubrir las erogaciones por servicios de monitoreo de personas, objetos o procesos tanto de inmuebles de los entes públicos como de lugares de dominio público prestados por instituciones de seguridad.</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</si>
  <si>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</si>
  <si>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Asignaciones destinadas a cubrir el costo de servicios tales como: fletes y maniobras; almacenaje, embalaje y envase; así como servicios bancarios y financieros; seguros patrimoniales; comisiones por ventas.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</si>
  <si>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</si>
  <si>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</si>
  <si>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</si>
  <si>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</si>
  <si>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</si>
  <si>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el costo de los servicios de almacenamiento, embalaje, desembalaje, envase y desenvase de toda clase de objetos, artículos, materiales, mobiliario, entre otros.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</si>
  <si>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</si>
  <si>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</si>
  <si>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</si>
  <si>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</si>
  <si>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</si>
  <si>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</si>
  <si>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</si>
  <si>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y mantenimiento del equipo de defensa y seguridad.</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</si>
  <si>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</si>
  <si>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control y exterminación de plagas, instalación y mantenimiento de áreas verdes como la plantación, fertilización y poda de árboles, plantas y hierbas.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</si>
  <si>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</si>
  <si>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los gastos por diseño y conceptualización de campañas de comunicación, preproducción, producción y copiado.</t>
  </si>
  <si>
    <t>Asignaciones destinadas a cubrir gastos por concepto de revelado o impresión de fotografía.</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</si>
  <si>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</si>
  <si>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Asignaciones destinadas a cubrir el gasto por creación, difusión y transmisión de contenido de interés general o específico a través de internet exclusivamente.</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</si>
  <si>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</si>
  <si>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</si>
  <si>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</si>
  <si>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</si>
  <si>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</si>
  <si>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</si>
  <si>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</si>
  <si>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</si>
  <si>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</si>
  <si>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</si>
  <si>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</si>
  <si>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</si>
  <si>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</si>
  <si>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</si>
  <si>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</si>
  <si>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los servicios que correspondan a este capítulo, no previstos expresamente en las partidas antes descritas.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</si>
  <si>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</si>
  <si>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los impuestos y/o derechos que cause la adquisición de toda clase de bienes o servicios en el extranjero.</t>
  </si>
  <si>
    <t>Asignaciones destinadas a cubrir el pago de obligaciones o indemnizaciones derivadas de resoluciones emitidas por autoridad competente.</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</si>
  <si>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</si>
  <si>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</si>
  <si>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Recaudación propia</t>
  </si>
  <si>
    <t>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t>
  </si>
  <si>
    <t>Asignaciones destinadas, en su caso, a los entes públicos contenidos en el Presupuesto de Egresos con el objeto de sufragar gastos inherentes a sus atribuciones.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</si>
  <si>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</si>
  <si>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</si>
  <si>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</si>
  <si>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presupuestarias destinadas a Órganos Autónomos, con el objeto de financiar gastos inherentes a sus atribuciones.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</si>
  <si>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</si>
  <si>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</si>
  <si>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</si>
  <si>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</si>
  <si>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</si>
  <si>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destinadas, en su caso, a entes públicos, otorgados por otros, con el objeto de sufragar gastos inherentes a sus atribuciones.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</si>
  <si>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</si>
  <si>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</si>
  <si>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</si>
  <si>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que no suponen la contraprestación de bienes o servicios, que se otorgan a fideicomisos de entidades federativas y municipios para que ejecuten acciones que se le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</si>
  <si>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</si>
  <si>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Asignaciones destinadas a promover y fomentar la producción y transformación de bienes y servicios.</t>
  </si>
  <si>
    <t>Asignaciones destinadas a las empresas para promover la comercialización y distribución de los bienes y servicios básicos.</t>
  </si>
  <si>
    <t>Asignaciones destinadas a las empresas para mantener y promover la inversión de los sectores social y privado en actividades económicas estratégicas.</t>
  </si>
  <si>
    <t>Asignaciones destinadas a las empresas para promover la prestación de servicios públicos.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</si>
  <si>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</si>
  <si>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Asignaciones destinadas a otorgar subsidios a través de sociedades hipotecarias, fondos y fideicomisos, para la construcción y adquisición de vivienda, preferentemente a tasas de interés social.</t>
  </si>
  <si>
    <t>Asignaciones destinadas a las empresas para mantener un menor nivel en los precios de bienes y servicios de consumo básico que distribuyen los sectores económicos.</t>
  </si>
  <si>
    <t>Asignaciones que los entes públicos otorgan a personas, instituciones y diversos sectores de la población para propósitos sociales.</t>
  </si>
  <si>
    <t>Asignaciones destinadas al auxilio o ayudas especiales que no revisten carácter permanente, que los entes públicos otorgan a personas u hogares para propósitos sociales.</t>
  </si>
  <si>
    <t>Asignaciones destinadas a becas y otras ayudas para programas de formación o capacitación acordadas con personas.</t>
  </si>
  <si>
    <t>Asignaciones destinadas para la atención de gastos corrientes de establecimientos de enseñanza.</t>
  </si>
  <si>
    <t>Asignaciones destinadas al desarrollo de actividades científicas o académicas. Incluye las erogaciones corrientes de los investigadores.</t>
  </si>
  <si>
    <t>Asignaciones destinadas al auxilio y estímulo de acciones realizadas por instituciones sin fines de lucro que contribuyan a la consecución de los objetivos del ente público otorgante.</t>
  </si>
  <si>
    <t>Asignaciones destinadas a promover el cooperativismo.</t>
  </si>
  <si>
    <t>Asignaciones destinadas a cubrir erogaciones que realizan los institutos electorales a los partidos políticos.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</si>
  <si>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</si>
  <si>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</si>
  <si>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</si>
  <si>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</si>
  <si>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</si>
  <si>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Asignaciones que no suponen la contraprestación de bienes o servicios que se otorgan a fideicomisos del Poder Ejecutivo no incluidos en el Presupuesto de Egresos para que por cuenta de los entes públicos ejecuten acciones que éstos les han encomendado.</t>
  </si>
  <si>
    <t>Asignaciones que no suponen la contraprestación de bienes o servicios que se otorgan a Fideicomisos del Poder Judicial no incluidos en el Presupuesto de Egresos para que por cuenta de los entes públicos ejecuten acciones que éstos les han encomendado.</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</si>
  <si>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</si>
  <si>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</si>
  <si>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</si>
  <si>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</si>
  <si>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que no suponen la contraprestación de bienes o servicios, se otorgan para cubrir cuotas y aportaciones a gobiernos extranjeros, derivadas de acuerdos, convenios o tratados celebrados por los entes públicos.</t>
  </si>
  <si>
    <t>Asignaciones que no suponen la contraprestación de bienes o servicios, se otorgan para cubrir cuotas y aportaciones a organismos internacionales, derivadas de acuerdos, convenios o tratados celebrados por los entes públicos.</t>
  </si>
  <si>
    <t>Asignaciones que no suponen la contraprestación de bienes o servicios, se otorgan para cubrir cuotas y aportaciones al sector privado externo, derivadas de acuerdos, convenios o tratados celebrados por los entes públicos.</t>
  </si>
  <si>
    <t>Aportaciones de terceros para obras o servicios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</si>
  <si>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</si>
  <si>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</si>
  <si>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</si>
  <si>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</si>
  <si>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</si>
  <si>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</si>
  <si>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</si>
  <si>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</si>
  <si>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</si>
  <si>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</si>
  <si>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</si>
  <si>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2004</t>
  </si>
  <si>
    <t>Del fondo de Fortalecimiento social Muncipal 2003</t>
  </si>
  <si>
    <t>Del fondo de Insfraestructura social Municipal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</si>
  <si>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</si>
  <si>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</si>
  <si>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</si>
  <si>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</si>
  <si>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</si>
  <si>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</si>
  <si>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</si>
  <si>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</si>
  <si>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</si>
  <si>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</si>
  <si>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</si>
  <si>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</si>
  <si>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</si>
  <si>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</si>
  <si>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Aportaciones de la Federación para obras o servicos</t>
  </si>
  <si>
    <t>Aportaciones del Estado para obras o servicos</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</si>
  <si>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</si>
  <si>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</si>
  <si>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</si>
  <si>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</si>
  <si>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</si>
  <si>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</si>
  <si>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</si>
  <si>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</si>
  <si>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</si>
  <si>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</si>
  <si>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</si>
  <si>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</si>
  <si>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</si>
  <si>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</si>
  <si>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</si>
  <si>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</si>
  <si>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</si>
  <si>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</si>
  <si>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Recursos de Empresas Privadas</t>
  </si>
  <si>
    <t>Recursos de Convenios Intermunicipales</t>
  </si>
  <si>
    <t>Recursos de otros fondos y Convenios</t>
  </si>
  <si>
    <t>Fondos Internacionales</t>
  </si>
  <si>
    <t>Otros Empréstitos</t>
  </si>
  <si>
    <t>IMPORTE</t>
  </si>
  <si>
    <t>RECURSOS           PROPIOS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</si>
  <si>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</si>
  <si>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</si>
  <si>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</si>
  <si>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</si>
  <si>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adquisición de obras y colecciones de carácter histórico y cultural de manera permanente de bienes artísticos y culturales como colecciones de pinturas, esculturas, cuadros, etc.</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</si>
  <si>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</si>
  <si>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</si>
  <si>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</si>
  <si>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</si>
  <si>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aparatos, tales como: aparatos y equipos de gimnasia y prácticas deportivas, entre otros.</t>
  </si>
  <si>
    <t>Asignaciones destinadas a la adquisición de cámaras fotográficas, equipos y accesorios fotográficos y aparatos de proyección y de video, entre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</si>
  <si>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</si>
  <si>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</si>
  <si>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</si>
  <si>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</si>
  <si>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Asignaciones destinadas a la adquisición de automóviles, camionetas de carga ligera, furgonetas, minivans, autobuses y microbuses de pasajeros, camiones de carga, de volteo, revolvedores y tracto-camiones, entre otros.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</si>
  <si>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</si>
  <si>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</si>
  <si>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</si>
  <si>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</si>
  <si>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</si>
  <si>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</si>
  <si>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</si>
  <si>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</si>
  <si>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</si>
  <si>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</si>
  <si>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</si>
  <si>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</si>
  <si>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</si>
  <si>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</si>
  <si>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</si>
  <si>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</si>
  <si>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toda clase de especies animales y otros seres vivos, tanto para su utilización en el trabajo como para su fomento, exhibición y reproducción.</t>
  </si>
  <si>
    <t>Asignaciones destinadas a la adquisición de ganado bovino en todas sus fases: producción de carne, cría y explotación de ganado bovino para reemplazos de ganado bovino lechero.</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</si>
  <si>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</si>
  <si>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</si>
  <si>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</si>
  <si>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equinos, tales como: caballos, mulas, burros y otros. Excluye servicio de pensión para equinos.</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</si>
  <si>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</si>
  <si>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</si>
  <si>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productivo y todos los que sean capaces de experimentar transformaciones biológicas para convertirlos en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</si>
  <si>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</si>
  <si>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Asignaciones destinadas a la adquisición de tierras, terrenos y predios urbanos baldíos, campos con o sin mejoras necesarios para los usos propios de los entes públicos.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</si>
  <si>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</si>
  <si>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</si>
  <si>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</si>
  <si>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</si>
  <si>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</si>
  <si>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</si>
  <si>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</si>
  <si>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</si>
  <si>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 tiempo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</si>
  <si>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</si>
  <si>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</si>
  <si>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</si>
  <si>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atenderá cubrir los gastos generados por concepto de otros activos intangibles, no incluidos en partidas específicas anteriores.</t>
  </si>
  <si>
    <t>Asignaciones destinadas a obras por contrato y proyectos productivos y acciones de fomento. Incluye los gastos en estudios de pre-inversión y preparación del proyecto.</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</si>
  <si>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</si>
  <si>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</si>
  <si>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</si>
  <si>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</si>
  <si>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</si>
  <si>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Asignaciones destinadas al 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</si>
  <si>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</si>
  <si>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para construcciones en bienes inmuebles propiedad de los entes público. Incluye los gastos en estudios de pre 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</si>
  <si>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</si>
  <si>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</si>
  <si>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</si>
  <si>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</si>
  <si>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Erogaciones realizadas por los entes públicos con la finalidad de ejecutar proyectos de desarrollo productivo, económico y social y otros. Incluye el costo de la preparación de proyectos.</t>
  </si>
  <si>
    <t>TOTAL DE EGRESOS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</si>
  <si>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</si>
  <si>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</si>
  <si>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</si>
  <si>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</si>
  <si>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</si>
  <si>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</si>
  <si>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</si>
  <si>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</si>
  <si>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</si>
  <si>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</si>
  <si>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</si>
  <si>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</si>
  <si>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</si>
  <si>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</si>
  <si>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</si>
  <si>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</si>
  <si>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</si>
  <si>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</si>
  <si>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</si>
  <si>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</si>
  <si>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</si>
  <si>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Asignaciones destinadas para la concesión de préstamos a entidades paraestatales no empresariales y no financieras con fines de política económica.</t>
  </si>
  <si>
    <t>Asignaciones destinadas a la concesión de préstamos a entidades paraestatales empresariales y no financieras con fines de política económica.</t>
  </si>
  <si>
    <t>Asignaciones destinadas a la concesión de préstamos a instituciones paraestatales públicas financieras con fines de política económica.</t>
  </si>
  <si>
    <t>Asignaciones destinadas a la concesión de préstamos a entidades federativas y municipios con fines de política económica.</t>
  </si>
  <si>
    <t>Asignaciones destinadas a la concesión de préstamos al sector privado, tales como: préstamos al personal, a sindicatos y demás erogaciones recuperables, con fines de política económica.</t>
  </si>
  <si>
    <t>Asignaciones destinadas a la concesión de préstamos al sector externo con fines de política económica.</t>
  </si>
  <si>
    <t>Asignaciones destinadas para la concesión de préstamos entre entes públicos con fines de gestión de liquidez.</t>
  </si>
  <si>
    <t>Asignaciones destinadas para la concesión de préstamos al sector privado con fines de gestión de liquidez.</t>
  </si>
  <si>
    <t>Asignaciones destinadas para la concesión de préstamos al sector externo con fines de gestión de liquidez.</t>
  </si>
  <si>
    <t>Asignaciones a fideicomisos, mandatos y otros análogos para constituir o incrementar su patrimonio.</t>
  </si>
  <si>
    <t>Asignaciones destinadas para construir o incrementar los fideicomisos del Poder Ejecutivo, con fines de política económica.</t>
  </si>
  <si>
    <t>Asignaciones destinadas para construir o incrementar los fideicomisos del Poder Legislativo, con fines de política económica.</t>
  </si>
  <si>
    <t>Asignaciones destinadas para construir o incrementar los fideicomisos del Poder Judicial, con fines de política económica.</t>
  </si>
  <si>
    <t>Asignaciones destinadas para construir o incrementar los fideicomisos públicos no empresariales y no financieros, con fines de política económica.</t>
  </si>
  <si>
    <t>Asignaciones destinadas para construir o incrementar los fideicomisos públicos empresariales y no financieros, con fines de política económica.</t>
  </si>
  <si>
    <t>Asignaciones destinadas para construir o incrementar a fideicomisos públicos financieros, con fines de política económica.</t>
  </si>
  <si>
    <t>Asignaciones a fideicomisos a favor de entidades federativas, con fines de política económica.</t>
  </si>
  <si>
    <t>Asignaciones a fideicomisos de municipios con fines de política económica.</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</si>
  <si>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</si>
  <si>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</si>
  <si>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Asignaciones destinadas a colocaciones a largo plazo en moneda nacional.</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</si>
  <si>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</si>
  <si>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</si>
  <si>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</si>
  <si>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</si>
  <si>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</si>
  <si>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</si>
  <si>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que prevén estimaciones por el porcentaje del importe total que se distribuye entre las  entidades federativas y de la parte correspondiente en materia de derechos.</t>
  </si>
  <si>
    <t>Recursos de los estados a los municipios que se derivan del Sistema Nacional de Coordinación Fiscal, así como las que correspondan a sistemas estatales de coordinación fiscal determinados por las leyes correspondientes.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</si>
  <si>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</si>
  <si>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</si>
  <si>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</si>
  <si>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</si>
  <si>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Asignaciones destinadas a cubrir las aportaciones anuales para cada familia beneficiaria del Sistema de Protección Social en Salud, conforme al porcentaje y, en su caso, las actualizaciones que se determinen conforme a la Ley General de Salud.</t>
  </si>
  <si>
    <t>Recursos destinados a compensar la disminución en ingresos participables a las entidades federativas y municipios.</t>
  </si>
  <si>
    <t>Recursos asignados a un ente público y reasignado por éste a otro a través de convenios para su ejecución.</t>
  </si>
  <si>
    <t>Asignaciones destinadas a los convenios que celebran los entes públicos con el propósito de reasignar la ejecución de funciones, programas o proyectos federales y, en su caso, recursos humanos o materiales.</t>
  </si>
  <si>
    <t>Asignaciones destinadas a los convenios que  celebran los entes públicos con el propósito de descentralizar la ejecución de funciones, programas o proyectos federales y, en su caso, recursos humanos o materiales.</t>
  </si>
  <si>
    <t>Asignaciones destinadas a otros convenios no especificados en las partidas anteriores que celebran los entes públicos.</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</si>
  <si>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</si>
  <si>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</si>
  <si>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principal derivado de los créditos contraídos en moneda nacional con instituciones de crédito establecidas en el territorio nacional.</t>
  </si>
  <si>
    <t>Asignaciones para el pago del principal derivado de la colocación de valores por los entes públicos en territorio nacional.</t>
  </si>
  <si>
    <t>Asignaciones para la amortización de financiamientos contraídos con arrendadoras nacionales o en el que su pago esté convenido en moneda nacional.</t>
  </si>
  <si>
    <t>Asignaciones destinadas a cubrir el pago del principal, derivado de los créditos contraídos en moneda extranjera con bancos establecidos fuera del territorio nacional.</t>
  </si>
  <si>
    <t>Asignaciones destinadas a cubrir el pago del principal de los financiamientos contratados con el Banco Internacional de Reconstrucción y Fomento, el Banco Interamericano de Desarrollo y otras instituciones análogas.</t>
  </si>
  <si>
    <t>Asignaciones para el pago del principal derivado de los financiamientos otorgados por gobiernos extranjeros a través de sus instituciones de crédito.</t>
  </si>
  <si>
    <t>Asignaciones para el pago del principal derivado de la colocación de títulos y valores mexicanos en los mercados extranjeros.</t>
  </si>
  <si>
    <t>Asignaciones para la amortización de financiamientos contraídos con arrendadoras extranjeras en el que su pago esté convenido en moneda extranjera.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</si>
  <si>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</si>
  <si>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derivados de los créditos contratados con instituciones de crédito nacionales.</t>
  </si>
  <si>
    <t>Asignaciones destinadas al pago de intereses por la colocación de títulos y valores gubernamentales colocados en territorio nacional.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</si>
  <si>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</si>
  <si>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</si>
  <si>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la contratación de financiamientos con el Banco Internacional de Reconstrucción y Fomento, el Banco Interamericano de Desarrollo y otras instituciones análogas.</t>
  </si>
  <si>
    <t>Asignaciones destinadas al pago de intereses por la contratación de financiamientos otorgados por gobiernos extranjeros, a través de sus instituciones de crédito.</t>
  </si>
  <si>
    <t>Asignaciones destinadas al pago de intereses por la colocación de títulos y valores mexicanos en los mercados extranjeros.</t>
  </si>
  <si>
    <t>Asignaciones destinadas al pago de intereses por concepto de arrendamientos financieros contratados con arrendadoras extranjeras en el que su pago esté establecido en moneda extranjera.</t>
  </si>
  <si>
    <t>Asignaciones destinadas a cubrir las comisiones derivadas de los diversos créditos o financiamientos autorizados o ratificados por el Congreso de la Unión, pagaderos en el interior y exterior del país, tanto en moneda nacional como extranjera.</t>
  </si>
  <si>
    <t>Asignaciones destinadas al pago de obligaciones derivadas del servicio de la deuda contratada en territorio nacional.</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</si>
  <si>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</si>
  <si>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</si>
  <si>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</si>
  <si>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</si>
  <si>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</si>
  <si>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Asignaciones destinadas al apoyo de los ahorradores y deudores de la banca y del saneamiento del sistema financiero nacional.</t>
  </si>
  <si>
    <t>Asignaciones para cubrir compromisos derivados de programas de apoyo y saneamiento del sistema financiero nacional.</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</si>
  <si>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</si>
  <si>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</si>
  <si>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Amortización de la deuda y disminución de pasivos</t>
  </si>
  <si>
    <t>Infraestructura</t>
  </si>
  <si>
    <t>Fortalecimiento</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</si>
  <si>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</si>
  <si>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</si>
  <si>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</si>
  <si>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</si>
  <si>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</si>
  <si>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</si>
  <si>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</si>
  <si>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</si>
  <si>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Urbano</t>
  </si>
  <si>
    <t>Rústico</t>
  </si>
  <si>
    <t>Otros impuestos</t>
  </si>
  <si>
    <t>Plazo de créditos fiscales</t>
  </si>
  <si>
    <t>Notificación de requerimiento de pago</t>
  </si>
  <si>
    <t>Otros  accesorios</t>
  </si>
  <si>
    <t>PRODUCTOS</t>
  </si>
  <si>
    <t>PRODUCTOS DE CAPITAL</t>
  </si>
  <si>
    <t>APROVECHAMIENTOS</t>
  </si>
  <si>
    <t>Subsidio municipal</t>
  </si>
  <si>
    <t>Otros subsidios</t>
  </si>
  <si>
    <t>APROVECHAMIENTOS DE CAPITAL</t>
  </si>
  <si>
    <t>Bienes vacantes</t>
  </si>
  <si>
    <t>Subsidio</t>
  </si>
  <si>
    <t>Reintegros</t>
  </si>
  <si>
    <t>Participaciones</t>
  </si>
  <si>
    <t>INGRESOS DERIVADOS DE FINANCIAMIENTO</t>
  </si>
  <si>
    <t>ENDEUDAMIENTO INTERNO</t>
  </si>
  <si>
    <t>ENDEUDAMIENTO EXTERNO</t>
  </si>
  <si>
    <t>Fideicomisos</t>
  </si>
  <si>
    <t>Mandatos</t>
  </si>
  <si>
    <t>Efectivo</t>
  </si>
  <si>
    <t>Especie</t>
  </si>
  <si>
    <t>LI</t>
  </si>
  <si>
    <t>TI</t>
  </si>
  <si>
    <t>TOTAL DE INGRESOS</t>
  </si>
  <si>
    <t>Convenios</t>
  </si>
  <si>
    <t>DESCRIPCIÓN</t>
  </si>
  <si>
    <t>RT</t>
  </si>
  <si>
    <t>Ingresos de Gestión</t>
  </si>
  <si>
    <t>Participaciones, Aportaciones, Transferencias, Asignaciones, Subsidios y Otras Ayudas</t>
  </si>
  <si>
    <t>Otros Ingresos</t>
  </si>
  <si>
    <t>Son las contribuciones establecidas  en ley que deben pagar las personas físicas y morales que se encuentran en la situación jurídica o de hecho prevista por la misma y que sean distintas de las aportaciones de seguridad social, contribuciones de mejoras y derechos.</t>
  </si>
  <si>
    <t>Son las establecidas en Ley a cargo de las personas físicas y morales que se beneficien de manera directa por obras públicas.</t>
  </si>
  <si>
    <t>Son contraprestaciones por los servicios que preste el Estado en sus funciones de derecho privado, así como por el uso, aprovechamiento o enajenación de bienes del dominio privado.</t>
  </si>
  <si>
    <t>Son los ingresos que percibe el Estado por funciones de derecho público distintos de las contribuciones, de los ingresos derivados de financiamientos y de los que obtengan los organismos descentralizados y las empresas de participación estatal.</t>
  </si>
  <si>
    <t>Son recursos propios que obtienen las diversas entidades que conforman el sector paraestatal y gobierno central por sus actividades de producción y/o comercialización.</t>
  </si>
  <si>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</si>
  <si>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</si>
  <si>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</si>
  <si>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</si>
  <si>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</si>
  <si>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</si>
  <si>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</si>
  <si>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</si>
  <si>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</si>
  <si>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</si>
  <si>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Artículos o bienes no duraderos que adquiere la entidad para destinarlos a la comercialización de acuerdo con el giro normal de actividades del ente público.</t>
  </si>
  <si>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</si>
  <si>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</si>
  <si>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</si>
  <si>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</si>
  <si>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de sustancias explosivas y sus accesorios (fusibles de seguridad y detonantes) tales como: pólvora, dinamita, cordita, trinitrotolueno, amatol, tetril, fulminantes, entre otros.</t>
  </si>
  <si>
    <t>Prendas de protección para seguridad pública y nacional</t>
  </si>
  <si>
    <t>Asignaciones destinadas a la adquisición de instrumental complementario y repuesto de edificios, tales como; candados, cerraduras, pasadores, chapas, llaves, manijas para puertas, herrajes y bisagras.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</si>
  <si>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</si>
  <si>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</si>
  <si>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Asignaciones destinadas a cubrir el alquiler de toda clase de mobiliario requerido en el cumplimiento de las funciones oficiales. Incluye bienes y equipos de tecnologías de la información, tales como: equipo de cómputo, impresoras y fotocopiadoras, entre otras.</t>
  </si>
  <si>
    <t>Servicios de apoyo administrativo, fotocopiado e impresión</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</si>
  <si>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</si>
  <si>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</si>
  <si>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</si>
  <si>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Instalación, reparación y mantenimiento de maquinaria, otros equipos y herramienta</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</si>
  <si>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</si>
  <si>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</si>
  <si>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</si>
  <si>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</si>
  <si>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Ayudas sociales a entidades de interés público</t>
  </si>
  <si>
    <t>Asignaciones que no suponen la contraprestación de bienes o servicios que se otorgan a fideicomisos del Poder Legislativo no incluidos en el Presupuesto de Egresos para que por cuenta de los entes públicos ejecuten acciones que éstos les han encomendado.</t>
  </si>
  <si>
    <t>Objetos de valor</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</si>
  <si>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</si>
  <si>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Cámaras fotográficas y de video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</si>
  <si>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</si>
  <si>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</si>
  <si>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</si>
  <si>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</si>
  <si>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los estudio,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</si>
  <si>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</si>
  <si>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</si>
  <si>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</si>
  <si>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</si>
  <si>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</si>
  <si>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</si>
  <si>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</si>
  <si>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INTERESES DE LA DEUDA PÚBLICA</t>
  </si>
  <si>
    <t>ACCIONES Y PARTICIPACIONES DE CAPITAL</t>
  </si>
  <si>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</si>
  <si>
    <t>CONTRIBUCIÓN DE MEJORAS POR OBRAS PÚBLICAS</t>
  </si>
  <si>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</si>
  <si>
    <t>PROD. NO COMPRENDIDOS EN LAS FRACC. DE LA LEY DE ING. CAUSAD. EN EJERC. FISCALES ANT. PENDIENTES DE LIQUIDACIÓN O PAGO</t>
  </si>
  <si>
    <t>APROVECHAMIENTOS NO COMPRENDIDOS EN LAS FRACC. DE LA LEY DE ING. CAUSAD. EN EJER. FISCALES ANT. PEND. DE LIQUID. O PAGO</t>
  </si>
  <si>
    <t>INGRESOS POR VENTAS DE BIENES Y SERVICIOS</t>
  </si>
  <si>
    <t>INGRESOS POR VENTAS DE BIENES Y SERVICIOS PRODUCIDOS EN ESTABLECIMIENTOS DEL GOBIERNO CENTRAL</t>
  </si>
  <si>
    <t>INGRESOS DE OPERACIÓN DE ENTIDADES PARAESTATALES EMPRESARIALES</t>
  </si>
  <si>
    <t>INGRESOS POR VENTAS DE BIENES Y SERVICIOS DE ORGANISMOS DESCENTRALIZADOS</t>
  </si>
  <si>
    <t>No.</t>
  </si>
  <si>
    <t>GENERALES</t>
  </si>
  <si>
    <t>1.- Datos de recepción:</t>
  </si>
  <si>
    <t>2.- El documento es:</t>
  </si>
  <si>
    <t>Medio electrónico</t>
  </si>
  <si>
    <t xml:space="preserve">No. Oficialía: </t>
  </si>
  <si>
    <t>Complementaria</t>
  </si>
  <si>
    <t>Ordinaria</t>
  </si>
  <si>
    <t>anexó:</t>
  </si>
  <si>
    <t>Si</t>
  </si>
  <si>
    <t xml:space="preserve">Fecha de oficialía: </t>
  </si>
  <si>
    <t>Correspondiente al No. de oficialía:</t>
  </si>
  <si>
    <t>No</t>
  </si>
  <si>
    <t>3.- Oficio de remisión:</t>
  </si>
  <si>
    <t>Acta No.</t>
  </si>
  <si>
    <t>El acuerdo entregado es:</t>
  </si>
  <si>
    <t>Firmado por:</t>
  </si>
  <si>
    <t xml:space="preserve">Fecha: </t>
  </si>
  <si>
    <t>De fecha:</t>
  </si>
  <si>
    <t>Acta certificada</t>
  </si>
  <si>
    <t>Secretario Gral.</t>
  </si>
  <si>
    <t xml:space="preserve">Certificación </t>
  </si>
  <si>
    <t>A favor:</t>
  </si>
  <si>
    <t>IMPORTE TOTAL APROBADO</t>
  </si>
  <si>
    <t>En contra:</t>
  </si>
  <si>
    <t xml:space="preserve">Únicamente la aprobación </t>
  </si>
  <si>
    <t>EN EL PRESUPUESTO</t>
  </si>
  <si>
    <t>En abstención:</t>
  </si>
  <si>
    <t>Asistentes</t>
  </si>
  <si>
    <t xml:space="preserve">El importe aprobado </t>
  </si>
  <si>
    <t>Unanimidad</t>
  </si>
  <si>
    <t>Ausentes</t>
  </si>
  <si>
    <t xml:space="preserve">Mayoría </t>
  </si>
  <si>
    <t>5.- Observaciones:</t>
  </si>
  <si>
    <t>FORMATOS</t>
  </si>
  <si>
    <t>6.- Planeación:</t>
  </si>
  <si>
    <t>7.- Programación:</t>
  </si>
  <si>
    <t>8.- Presupuestación:</t>
  </si>
  <si>
    <t>CONTENIDO</t>
  </si>
  <si>
    <t>9.- Formato:</t>
  </si>
  <si>
    <t>10.- Inconsistencia:</t>
  </si>
  <si>
    <t>11.- Observaciones:</t>
  </si>
  <si>
    <t>FORMATO</t>
  </si>
  <si>
    <t>CONTRIBUCIONES ESPECIALES</t>
  </si>
  <si>
    <t>Clasificación por rubro de ingreso (CONAC)</t>
  </si>
  <si>
    <t>Clasificación por título de ingreso (LEY DE INGRESOS MUNICIPAL "JALISCO")</t>
  </si>
  <si>
    <t>PAGO DE ESTÍMULOS A SERVIDORES PÚBLICOS</t>
  </si>
  <si>
    <t>PRODUCTOS QUÍMICOS, FARMACÉUTICOS Y DE LABORATORIO</t>
  </si>
  <si>
    <t>Clasificación por tipo de ingresos</t>
  </si>
  <si>
    <t>Clasificación por origen del recurso</t>
  </si>
  <si>
    <t>INGRESOS DE GESTIÓN</t>
  </si>
  <si>
    <t>R</t>
  </si>
  <si>
    <t>Distribución</t>
  </si>
  <si>
    <t>T</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</si>
  <si>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</si>
  <si>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</si>
  <si>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</si>
  <si>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</si>
  <si>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</si>
  <si>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</si>
  <si>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Clasificación por capítulo</t>
  </si>
  <si>
    <t>Clasificación por tipo de gasto</t>
  </si>
  <si>
    <t>GASTO CORRIENTE</t>
  </si>
  <si>
    <t>GASTO DE CAPÍTAL</t>
  </si>
  <si>
    <t>AMORTIZACIÓN DE LA DEUDA Y DISMINUCIÓN DE PASIVOS</t>
  </si>
  <si>
    <t>C</t>
  </si>
  <si>
    <t>Nombre de la Entidad:</t>
  </si>
  <si>
    <t>Titular de la entidad</t>
  </si>
  <si>
    <t>Responsable de las Finanzas</t>
  </si>
  <si>
    <t>4.- Acuerdo de la Autoridad:</t>
  </si>
  <si>
    <t>Votación:</t>
  </si>
  <si>
    <t>No. de Representantes:</t>
  </si>
  <si>
    <t>CONCEPTOS</t>
  </si>
  <si>
    <t>SUELDO BASE</t>
  </si>
  <si>
    <t>NOMBRE DE LA PLAZA</t>
  </si>
  <si>
    <t>ADSCRIPCIÓN DE LA PLAZA</t>
  </si>
  <si>
    <t>No. DE PLAZAS</t>
  </si>
  <si>
    <t>INDIVIDUAL MENSUAL</t>
  </si>
  <si>
    <t>GRUPAL MENSUAL</t>
  </si>
  <si>
    <t>GRUPAL ANUAL</t>
  </si>
  <si>
    <t>TOTAL DE LA PLANTILLA</t>
  </si>
  <si>
    <t>R E M A N E N T E</t>
  </si>
  <si>
    <t>I N G R E S O S</t>
  </si>
  <si>
    <t>E G R E S O S</t>
  </si>
  <si>
    <t>Plantilla de Personal de Carácter Permanente.</t>
  </si>
  <si>
    <t>Formato(s) de la Planeación.</t>
  </si>
  <si>
    <t>No. de documentos.</t>
  </si>
  <si>
    <t>Formato(s) de la Programación.</t>
  </si>
  <si>
    <t>Situación Hacendaria.</t>
  </si>
  <si>
    <t>El acta en su cuerpo expresa:</t>
  </si>
  <si>
    <t xml:space="preserve">El importe por capítulos </t>
  </si>
  <si>
    <t>Situación Hacendaria</t>
  </si>
  <si>
    <t>Presupuesto de Egresos Económica y por Objeto del Gasto</t>
  </si>
  <si>
    <t>Plantilla de Personal de Carácter Permanente</t>
  </si>
  <si>
    <t>No existe equilibrio entre la estimación del ingreso y el presupuesto de egresos para el ejercicio.</t>
  </si>
  <si>
    <t>En algunos rubros falta la estimación de ingresos, los cuales no puede dejar de presupuestarse.</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</si>
  <si>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</si>
  <si>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</si>
  <si>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</si>
  <si>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Asignaciones destinadas a cubrir erogaciones por adquisición de productos a partir del hule o de resinas plásticas, perfiles, tubos y conexiones, productos laminados, placas espumas, envases y contenedores, entre otros productos. Incluye P.V.C.</t>
  </si>
  <si>
    <t>Asignaciones destinadas a la adquisición de todo tipo de artículos deportivos, tales como: balones, redes, trofeos, raquetas, guantes, entre otros, que los entes públicos realizan en cumplimiento de su función pública.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</si>
  <si>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</si>
  <si>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</si>
  <si>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</si>
  <si>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AHORRO, SUBSIDIO Y CRÉDITO PARA LA VIVIENDA</t>
  </si>
  <si>
    <t>RESCATE DE ESPACIOS PÚBLICOS</t>
  </si>
  <si>
    <t>Electrificación en poblados rurales y colonias pobres</t>
  </si>
  <si>
    <t>Zonas desérticas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</si>
  <si>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</si>
  <si>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</si>
  <si>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Otras violaciones a la ley de ingresos, demás leyes y ordenamientos municipales</t>
  </si>
  <si>
    <t>Por obras públicas</t>
  </si>
  <si>
    <t>Inhumaciones y reinhumaciones</t>
  </si>
  <si>
    <t>Limpieza de lotes baldíos, jardines, prados, banquetas y similares</t>
  </si>
  <si>
    <t>Transferencias</t>
  </si>
  <si>
    <t>Estimación</t>
  </si>
  <si>
    <t>OTROS INGRESOS</t>
  </si>
  <si>
    <t>Extemporáneo</t>
  </si>
  <si>
    <t xml:space="preserve">Imprime la mayoría de los formatos </t>
  </si>
  <si>
    <t>Presupuesto de Egresos por Clasificación Económica y Objeto del Gasto.</t>
  </si>
  <si>
    <t>Presupuesto de Egresos por Clasificación Administrativa.</t>
  </si>
  <si>
    <t>Presupuesto de Egresos por Clasificación Funcional-Programática</t>
  </si>
  <si>
    <t>En la documentación remitida no se integró el formato o se presenta sin información.</t>
  </si>
  <si>
    <t>No existe equilibrio entre la estimación de los ingresos y el presupuesto de egresos en lo correspondiente al origen del recurso.</t>
  </si>
  <si>
    <t>En algunas partidas falta la estimación de egresos, los cuales no se puede dejar de presupuestar.</t>
  </si>
  <si>
    <t>VEHÍCULOS Y EQUIPO DE TRANSPORTE</t>
  </si>
  <si>
    <t>Asignaciones destinadas a la adquisición de cerdos en todas sus fases en granjas, patios y azoteas.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</si>
  <si>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</si>
  <si>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Basquetbol</t>
  </si>
  <si>
    <t>Servicios médicos</t>
  </si>
  <si>
    <t>Mantas, carteles, volantes, etc.</t>
  </si>
  <si>
    <t>Arrendamiento o concesión de escusados y baños públicos</t>
  </si>
  <si>
    <t>Uso de escusados y baños públicos</t>
  </si>
  <si>
    <t>Violación a la ley del registro civil del Estado de Jalisco</t>
  </si>
  <si>
    <t>Violación al Código Urbano para el Estado de Jalisco, y en materia de construcción y ornato</t>
  </si>
  <si>
    <t>Violación a Bando de Policía y Buen Gobierno</t>
  </si>
  <si>
    <t>Violación a la Ley del Servicio de Vialidad, Tránsito y Transporte del Estado de Jalisco y su Reglamento</t>
  </si>
  <si>
    <t>Contravención a la Ley de Protección Civil y su Reglamento</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</si>
  <si>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</si>
  <si>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</si>
  <si>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</si>
  <si>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</si>
  <si>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</si>
  <si>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</si>
  <si>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</si>
  <si>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</si>
  <si>
    <t>Asignaciones destinadas a cubrir indemnizaciones al personal conforme a la legislación aplicable; tales como: por accidente de trabajo, por despido, entre otros.</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</si>
  <si>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</si>
  <si>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la adquisición de materiales, artículos y enseres para el aseo, limpieza e higiene, tales como: escobas, jergas, detergentes, jabones y otros productos similares.</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</si>
  <si>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</si>
  <si>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</si>
  <si>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</si>
  <si>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cubrir el importe del consumo de agua potable y para riego, necesarios para el funcionamiento de las instalaciones oficiales.</t>
  </si>
  <si>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</si>
  <si>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</si>
  <si>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PARTICIPACIONES, APORTACIONES, TRANSFERENCIAS, ASIGNACIONES, SUBSIDIOS y OTRAS AYUDAS</t>
  </si>
  <si>
    <t>UA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</si>
  <si>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</si>
  <si>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Otros convenios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</si>
  <si>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</si>
  <si>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</si>
  <si>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</si>
  <si>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</si>
  <si>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</si>
  <si>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</si>
  <si>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</si>
  <si>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</si>
  <si>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</si>
  <si>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</si>
  <si>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</si>
  <si>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</si>
  <si>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</si>
  <si>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</si>
  <si>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</si>
  <si>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</si>
  <si>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</si>
  <si>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</si>
  <si>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</si>
  <si>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</si>
  <si>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</si>
  <si>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</si>
  <si>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</si>
  <si>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</si>
  <si>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</si>
  <si>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</si>
  <si>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</si>
  <si>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</si>
  <si>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</si>
  <si>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Existe diferencia entre el total del sueldo base anual y la partida 1100 registrada en el formato de Presupuesto de Egresos Económico y por Objeto del Gasto.</t>
  </si>
  <si>
    <t>EJERCICIO 2011</t>
  </si>
  <si>
    <t>PRESUPUESTO 2012</t>
  </si>
  <si>
    <t>Comprende el importe de los ingresos correspondientes a las contribuciones, productos, aprovechamientos, así como la venta de bienes y servicios.</t>
  </si>
  <si>
    <t>Importe de los ingresos que obtiene el Estado por las imposiciones fiscales que en forma unilateral y obligatoria fija a las personas físicas y morales, sobre sus ingresos.</t>
  </si>
  <si>
    <t>Importe de los ingresos que obtiene el Estado por las imposiciones fiscales que en forma unilateral y obligatoria fija a las personas físicas y morales, sobre el patrimonio.</t>
  </si>
  <si>
    <t>Importe  de los ingresos que obtiene el Estado por las imposiciones fiscales que en forma unilateral y obligatoria fija a las personas físicas y morales, sobre la producción, el consumo y las transacciones.</t>
  </si>
  <si>
    <t>Importe de los ingresos que obtiene el Estado por las imposiciones fiscales que en forma unilateral y obligatoria fija a las personas físicas y morales, sobre impuestos al comercio exterior.</t>
  </si>
  <si>
    <t>Importe de los ingresos que obtiene el Estado por las imposiciones fiscales que en forma unilateral y obligatoria fija a las personas físicas y morales, sobre las nóminas y asimilables</t>
  </si>
  <si>
    <t>Importe de los ingresos que obtiene el Estado por las imposiciones fiscales que en forma unilateral y obligatoria fija a las personas físicas y morales, por daño al medio ambiente.</t>
  </si>
  <si>
    <t>Importe de los ingresos generados cuando no se cubran los impuestos en la fecha o dentro del plazo fijado por las disposiciones fiscales.</t>
  </si>
  <si>
    <t>Importe de los ingresos por las contribuciones establecidas en la Ley a cargo de las personas físicas y morales y que sean distintas de las aportaciones de seguridad social, contribuciones de mejoras y derechos, no incluidos en las cuentas anteriores.</t>
  </si>
  <si>
    <t>Importe de los ingresos para fondos de vivienda.</t>
  </si>
  <si>
    <t>Importe de los ingresos por las cuotas para el seguro social.</t>
  </si>
  <si>
    <t>importe de los ingresos para fondos del  ahorro para el retiro.</t>
  </si>
  <si>
    <t>Importe  de los ingresos generados cuando no se cubran las cuotas y aportaciones de seguridad social en la fecha o dentro del plazo fijado por las disposiciones fiscales.</t>
  </si>
  <si>
    <t>Importe de los ingresos por cuotas y aportaciones de seguridad social establecidas en la Ley a cargo de personas que son sustituidas por el Estado en el cumplimiento de obligaciones fijadas en materia de seguridad social o a las persona que se beneficien en forma especial por servicios de seguridad social proporcionados por el mismo, que sean distintas de los impuestos, contribuciones de mejoras y derechos, no incluidas en las cuentas anteriores.</t>
  </si>
  <si>
    <t>Importe de los ingresos establecidos en Ley a cargo de las personas físicas y morales que se beneficien de manera directa por obras públicas.</t>
  </si>
  <si>
    <t>Importe de los ingresos por derecho que percibe el ente público por otorgar el uso, goce, aprovechamiento o explotación  de bienes de dominio público a los particulares.</t>
  </si>
  <si>
    <t>Importe de los ingresos por derechos derivados de la extracción de petróleo crudo y gas natural.</t>
  </si>
  <si>
    <t>Importe de los ingresos por derechos que percibe el ente público por prestar servicios exclusivos del estado.</t>
  </si>
  <si>
    <t>Importe de los ingresos por derechos generados cuando no se cubran los derechos en la fecha o dentro del plazo fijado por las disposiciones fiscales.</t>
  </si>
  <si>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</si>
  <si>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</si>
  <si>
    <t>Importe de los ingresos por concepto de venta de bienes y servicios de organismos descentralizados para fines de asistencia o seguridad social.</t>
  </si>
  <si>
    <t>Importe de los ingresos por la venta de bienes y servicios, incluyéndose como tales los ingresos originados por operaciones ajenas.</t>
  </si>
  <si>
    <t>Importe de los ingresos por venta de bienes y servicios producidos en establecimientos del Gobierno.</t>
  </si>
  <si>
    <t>Importe de los ingresos del ente público para su reasignación por éste a otro a través de convenios para su ejecución.</t>
  </si>
  <si>
    <t>Importe de los ingresos de las Entidades Federativas y Municipios que se derivan del Sistema Nacional de Coordinación Fiscal.</t>
  </si>
  <si>
    <t>Importe de los ingresos por el ente público contenidos en el presupuesto de Egresos con el objeto de sufragar gastos inherentes a sus atribuciones.</t>
  </si>
  <si>
    <t>Importe de los ingresos por el ente público que no se encuentran incluidos en el presupuesto de Egresos, recibidos por otros, con objeto de sufragar gastos inherentes a sus atribuciones.</t>
  </si>
  <si>
    <t>Importe de los ingresos para el desarrollo de actividades prioritarias de interés general a través del ente público a los diferentes sectores de la sociedad.</t>
  </si>
  <si>
    <t>Importe de los ingresos por el ente público para otorgarlos a personas, instituciones y diversos sectores de la población para propósitos sociales. Se incluyen los recursos provenientes de donaciones.</t>
  </si>
  <si>
    <t>Importe de los ingresos para el pago de pensiones y jubilaciones, que cubre el Gobierno Federal, Estatal, y Municipal, o bien el instituto de Seguridad Social.</t>
  </si>
  <si>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</si>
  <si>
    <t>Importe de los ingresos de las Entidades Federativas y Municipios que se derivan del Sistema Nacional de Coordinación Fiscal, así como las que  correspondan a sistemas Estatales de coordinación fiscal determinados  por las leyes correspondientes.</t>
  </si>
  <si>
    <t>comprende el importe de los ingresos de las Entidades Federativas y Municipios por concepto de participaciones, aportaciones, transferencias, asignaciones, subsidios y otras ayudas.</t>
  </si>
  <si>
    <t>Otros Ingresos y Beneficios</t>
  </si>
  <si>
    <t>Comprende el importe de los otros ingresos y beneficios que se derivan de transacciones y eventos inusuales, que no son propios del objeto del ente público.</t>
  </si>
  <si>
    <t>ACCESORIOS DE IMPUESTOS</t>
  </si>
  <si>
    <t>ACCESORIOS DE CUOTAS Y APORTACIONES DE SEGURIDAD SOCIAL</t>
  </si>
  <si>
    <t>ACCESORIOS DE DERECHO</t>
  </si>
  <si>
    <t>INGRESOS DE OPERACIÓN DE ENTIDADES PARAESTATALES EMPRESARIALES Y NO FINANCIERA</t>
  </si>
  <si>
    <t>TRANSFERENCIAS A FIDEICOMISOS, MANDATOS Y CONTRATOS ANÁLOGOS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</si>
  <si>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</si>
  <si>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</si>
  <si>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</si>
  <si>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</si>
  <si>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</si>
  <si>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</si>
  <si>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</si>
  <si>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</si>
  <si>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</si>
  <si>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</si>
  <si>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</si>
  <si>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</si>
  <si>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</si>
  <si>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</si>
  <si>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</si>
  <si>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</si>
  <si>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</si>
  <si>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</si>
  <si>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</si>
  <si>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</si>
  <si>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</si>
  <si>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</si>
  <si>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</si>
  <si>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</si>
  <si>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</si>
  <si>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</si>
  <si>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</si>
  <si>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</si>
  <si>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</si>
  <si>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</si>
  <si>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</si>
  <si>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</si>
  <si>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</si>
  <si>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</si>
  <si>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</si>
  <si>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</si>
  <si>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</si>
  <si>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</si>
  <si>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</si>
  <si>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</si>
  <si>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</si>
  <si>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</si>
  <si>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</si>
  <si>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</si>
  <si>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</si>
  <si>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</si>
  <si>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</si>
  <si>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</si>
  <si>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</si>
  <si>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</si>
  <si>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</si>
  <si>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</si>
  <si>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</si>
  <si>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</si>
  <si>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</si>
  <si>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</si>
  <si>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</si>
  <si>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</si>
  <si>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</si>
  <si>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</si>
  <si>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</si>
  <si>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</si>
  <si>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</si>
  <si>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</si>
  <si>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</si>
  <si>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</si>
  <si>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</si>
  <si>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</si>
  <si>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</si>
  <si>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</si>
  <si>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</si>
  <si>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</si>
  <si>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</si>
  <si>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</si>
  <si>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</si>
  <si>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</si>
  <si>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</si>
  <si>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</si>
  <si>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</si>
  <si>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</si>
  <si>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</si>
  <si>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</si>
  <si>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</si>
  <si>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</si>
  <si>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</si>
  <si>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</si>
  <si>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</si>
  <si>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</si>
  <si>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</si>
  <si>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</si>
  <si>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</si>
  <si>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</si>
  <si>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</si>
  <si>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</si>
  <si>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</si>
  <si>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</si>
  <si>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</si>
  <si>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</si>
  <si>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</si>
  <si>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</si>
  <si>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</si>
  <si>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</si>
  <si>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</si>
  <si>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</si>
  <si>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</si>
  <si>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</si>
  <si>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</si>
  <si>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</si>
  <si>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</si>
  <si>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</si>
  <si>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</si>
  <si>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Estimación de Ingresos por Clasificación Económica, Fuente de Financiamiento y Concepto.</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</si>
  <si>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</si>
  <si>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</si>
  <si>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</si>
  <si>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</si>
  <si>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</si>
  <si>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</si>
  <si>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</si>
  <si>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</si>
  <si>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Vehículos y equipo terrestre</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</si>
  <si>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</si>
  <si>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</si>
  <si>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</si>
  <si>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</si>
  <si>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</si>
  <si>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</si>
  <si>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</si>
  <si>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</si>
  <si>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VARIACIÓN           2011 - 2012</t>
  </si>
  <si>
    <t>CA</t>
  </si>
  <si>
    <t>3.1.1.0.0.</t>
  </si>
  <si>
    <t>3.1.1.1.0.</t>
  </si>
  <si>
    <t>3.1.1.1.1.</t>
  </si>
  <si>
    <t>SECTOR PUBLICO MUNICIPAL</t>
  </si>
  <si>
    <t>SECTOR PUBLICO NO FINANCIERO</t>
  </si>
  <si>
    <t>GOBIERNO GENERAL MUNICIPAL</t>
  </si>
  <si>
    <t>3.0.0.0.0.</t>
  </si>
  <si>
    <t>3.1.0.0.0.</t>
  </si>
  <si>
    <t>Gobierno Municipal</t>
  </si>
  <si>
    <t>Órgano Ejecutivo Municipal (Ayuntamiento)</t>
  </si>
  <si>
    <t>SECTOR PÚBLICO DE LA FEDERACIÓN</t>
  </si>
  <si>
    <t>SECTOR PÚBLICO NO FINANCIERO</t>
  </si>
  <si>
    <t xml:space="preserve">Gobierno Federal  </t>
  </si>
  <si>
    <t>Poder Ejecutivo</t>
  </si>
  <si>
    <t>Poder Legislativo</t>
  </si>
  <si>
    <t>Poder Judicial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</si>
  <si>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</si>
  <si>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</si>
  <si>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</si>
  <si>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</si>
  <si>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SECTOR PÚBLICO FINANCIERO</t>
  </si>
  <si>
    <t>BANCO DE MÉXICO</t>
  </si>
  <si>
    <t>ENTIDADES PARAESTATALES EMPRESARIALES FINANCIERAS MONETARIAS CON PARTICIPACIÓN ESTATAL MAYORITARIA</t>
  </si>
  <si>
    <t>Bancos de Inversión y Desarrollo</t>
  </si>
  <si>
    <t>Bancos Comerciales</t>
  </si>
  <si>
    <t>Otros Bancos</t>
  </si>
  <si>
    <t>Fondos del Mercado de Dinero</t>
  </si>
  <si>
    <t>ENTIDADES PARAESTATALES EMPRESARIALES FINANCIERAS NO MONETARIAS CON PARTICIPACIÓN ESTATAL MAYORITARIA</t>
  </si>
  <si>
    <t>Fondos de Inversión fuera del Mercado de Dinero</t>
  </si>
  <si>
    <t>Otros Intermediarios Financieros, excepto Sociedades de Seguros y Fondos de Pensiones</t>
  </si>
  <si>
    <t>Auxiliares Financieros</t>
  </si>
  <si>
    <t>Instituciones Financieras Cautivas y Prestamistas de Dinero</t>
  </si>
  <si>
    <t>Sociedades de Seguro (SS) y Fondos de Pensiones (FP)</t>
  </si>
  <si>
    <t>FIDEICOMISOS FINANCIEROS PÚBLICOS CON PARTICIPACIÓN ESTATAL MAYORITARIA</t>
  </si>
  <si>
    <t>Otros Intermediarios Financieros, excepto Sociedades de Seguros y fondos de pensiones</t>
  </si>
  <si>
    <t>SECTOR PÚBLICO DE LAS ENTIDADES FEDERATIVAS</t>
  </si>
  <si>
    <t>GOBIERNO GENERAL ESTATAL O DEL DISTRITO FEDERAL</t>
  </si>
  <si>
    <t>Gobierno Estatal o del Distrito Federal</t>
  </si>
  <si>
    <t>Poder judicial</t>
  </si>
  <si>
    <t>Instituciones Públicas de Seguridad Social</t>
  </si>
  <si>
    <t>Entidades Paraestatales Empresariales No Financieras con Participación Estatal Mayoritaria</t>
  </si>
  <si>
    <t>ENTIDADES PARAESTATALES FINANCIERAS NO MONETARIAS CON PARTICIPACIÓN ESTATAL MAYORITARIA</t>
  </si>
  <si>
    <t>Fondos de Inversión Fuera del Mercado de Dinero</t>
  </si>
  <si>
    <t>SECTOR PÚBLICO</t>
  </si>
  <si>
    <t>SECTOR PÚBLICO MUNICIPAL</t>
  </si>
  <si>
    <t>ENTIDADES PARAMUNICIPALES EMPRESARIALES NO FINANCIERAS CON PARTICIPACIÓN ESTATAL MAYORITARIA</t>
  </si>
  <si>
    <t>ENTIDADES PARAMUNICIPALES EMPRESARIALES FINANCIERAS MONETARIAS CON PARTICIPACIÓN ESTATAL MAYORITARIA</t>
  </si>
  <si>
    <t>Los auxiliares financieros son las instituciones financieras que se dedican principalmente a las actividades asociadas a transacciones de activos financieros y pasivos, además de proporcionar el contexto regulador y asesoría para la realización de las transacciones,  pero en circunstancias que no implican la propiedad de los activos y pasivos de los cuales facilita su operación. Las denominaciones más comunes de las entidades paraestatales dedicadas a este tipo de actividades.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</si>
  <si>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</si>
  <si>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</si>
  <si>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</si>
  <si>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</si>
  <si>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</si>
  <si>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</si>
  <si>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</si>
  <si>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</si>
  <si>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</si>
  <si>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</si>
  <si>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</si>
  <si>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</si>
  <si>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</si>
  <si>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</si>
  <si>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</si>
  <si>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</si>
  <si>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</si>
  <si>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</si>
  <si>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</si>
  <si>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</si>
  <si>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</si>
  <si>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</si>
  <si>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</si>
  <si>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</si>
  <si>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</si>
  <si>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</si>
  <si>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</si>
  <si>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</si>
  <si>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</si>
  <si>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</si>
  <si>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</si>
  <si>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</si>
  <si>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</si>
  <si>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</si>
  <si>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</si>
  <si>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</si>
  <si>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</si>
  <si>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</si>
  <si>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</si>
  <si>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</si>
  <si>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</si>
  <si>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</si>
  <si>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</si>
  <si>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</si>
  <si>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</si>
  <si>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</si>
  <si>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</si>
  <si>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</si>
  <si>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</si>
  <si>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</si>
  <si>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</si>
  <si>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</si>
  <si>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</si>
  <si>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</si>
  <si>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</si>
  <si>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</si>
  <si>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</si>
  <si>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</si>
  <si>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</si>
  <si>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</si>
  <si>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</si>
  <si>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</si>
  <si>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</si>
  <si>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</si>
  <si>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Nombre del Muncipio:</t>
  </si>
  <si>
    <t>Presupuesto Aporbado</t>
  </si>
  <si>
    <t>Modificación al Presupuesto</t>
  </si>
  <si>
    <t>No. de Modif.</t>
  </si>
  <si>
    <t>Entregados de forma:</t>
  </si>
  <si>
    <t>Encargado de la Secretaria General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</si>
  <si>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</si>
  <si>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</si>
  <si>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</si>
  <si>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</si>
  <si>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</si>
  <si>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</si>
  <si>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</si>
  <si>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</si>
  <si>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</si>
  <si>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</si>
  <si>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</si>
  <si>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</si>
  <si>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</si>
  <si>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</si>
  <si>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</si>
  <si>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</si>
  <si>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</si>
  <si>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</si>
  <si>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</si>
  <si>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</si>
  <si>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</si>
  <si>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</si>
  <si>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</si>
  <si>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</si>
  <si>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</si>
  <si>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</si>
  <si>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</si>
  <si>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</si>
  <si>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</si>
  <si>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</si>
  <si>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</si>
  <si>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</si>
  <si>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</si>
  <si>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</si>
  <si>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</si>
  <si>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</si>
  <si>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</si>
  <si>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</si>
  <si>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</si>
  <si>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</si>
  <si>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</si>
  <si>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</si>
  <si>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</si>
  <si>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</si>
  <si>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</si>
  <si>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</si>
  <si>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</si>
  <si>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</si>
  <si>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</si>
  <si>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</si>
  <si>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</si>
  <si>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</si>
  <si>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</si>
  <si>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</si>
  <si>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</si>
  <si>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</si>
  <si>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</si>
  <si>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</si>
  <si>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</si>
  <si>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</si>
  <si>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</si>
  <si>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</si>
  <si>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</si>
  <si>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</si>
  <si>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El Sector Público No Financiero de la Federación, de las entidades federativas y de los municipios, que constituyen el agrupamiento institucional más importante desde el punto de vista de las estadísticas de las finanzas públicas, está conformado por el Gobierno General y las entidades paraestatales empresariales no financieras con participación estatal mayoritaria.</t>
  </si>
  <si>
    <t>GOBIERNO GENERAL CENTRAL</t>
  </si>
  <si>
    <t>El Gobierno Federal (Gobierno Central) es el poder público a través del cual se ejerce la soberanía nacional y representa jurídicamente a la Nación. Su fin es el de ejecutar los ordenamientos que la Constitución Política confiere a la Federación a través de los tres Poderes de la Unión: Legislativo, Ejecutivo y Judicial Federal, asimismo, funge como ente rector y orientador de la actividad económica social a la población, en general, es financiado mediante impuestos, derechos, productos, aprovechamientos y créditos, parte de los cuales puede ser transferidos de uno a otro nivel gubernamental. El Gobierno Federal, como categoría económica, incluye el Poder Ejecutivo, sus secretarías de estado, departamento administrativo, el Poder Legislativo, el Poder Judicial y los Órganos Autónomos Constitucionales de la Federación.</t>
  </si>
  <si>
    <t xml:space="preserve">En la Administración Federal funge en calidad de instituciones de seguridad social el Instituto Mexicano del Seguro Social, el Instituto de Seguridad y Servicio Sociales de los Trabajadores del Estado y el Instituto de Seguridad Social de las Fuerzas Armadas. Sus fuentes de financiamientos son las cuotas obrero-patronales y las transferencias gubernamentales. Las instituciones son por sí mismas regímenes dedicadas a la prestación de la seguridad social y de servicios médicos, que son promovidos por las autoridades públicas, cuentan con financiamiento del Estado, de los asalariados y de los empleadores, ofreciendo sus servicios a amplios grupos de la población, que se adhieren en forma institucional o voluntaria. El Instituto Mexicano del Seguro Social es un régimen de financiamiento tripartita, en donde participan el Estado, los trabajadores y los empresarios; ampara a un gran número de asalariados principalmente de establecimientos productores de mercancías y trabajadores que se incorporan voluntariamente. En términos generales, sus actividades comprenden la prestación de servicios de seguridad social, identificados con las prestaciones en dinero; los servicios recreativos, culturales y el servicio médico. El Instituto de Seguridad y Servicios Sociales de los Trabajadores del Estado en un régimen de financiamiento bipartido entre  el gobierno y sus trabajadores, que ampara el personal que posee una pieza federal y en algunos casos estatal y municipal. Presta servicios tradicionales de seguridad social, además de actividades comerciales, otorgamiento de crédito, construcción de unidades habitacionales, velatorios, servicios de capacitación, culturales, deportivos, turísticos, así como la prestación de los servicios médicos. El Instituto de Seguridad Social para las Fuerzas Armadas Mexicanas es un organismo descentralizado con personalidad jurídica y patrimonio propio, que fue creado con el objeto de otorgar prestaciones y administrar los servicios que la Ley del Instituto encomienda en favor de los miembros de las Fuerzas Armadas Mexicanas. </t>
  </si>
  <si>
    <t xml:space="preserve">El subsector de las entidades paraestatales empresariales no financieras, está constituido por las empresas públicas residentes en el país, cuya función principal es la de producir bienes y servicios no financieros para su venta a precios económicamente significativos (de mercado) y que están controladas directa o indirectamente por unidades gubernamentales. También pertenecen a este sector las unidades cuasiempresariales que son unidades que no están constituidas como empresas pero que funcionan como tal, es decir, su operación se realiza en forma autónoma e independiente de sus unidades propietarias. Igualmente pertenecen al sector las entidades creadas como no empresariales y no financieras (organismos descentralizados) pero que, al ser analizadas desde el punto de vista de su actividad productiva y relación con el mercado, cumple con los criterios para clasificarlas como tales. En general, este subsector incluye a todas las empresas paraestatales no financieras, de cualquier naturaleza en las que unidades del Gobierno Federal, Estatal o Municipal o una o más de sus entidades paraestatales, conjunta o separadamente, aporten o sean propietarios de más de 50 % del Capital Social, nombren a la mayoría de los miembros de su Consejo de Administración, Junta Directiva u Órgano de Gobierno, o bien designe al Presidente o Director General con facultades para vetar acuerdos del propio órgano directivo. Excepcionalmente, por razones de política económica este tipo de entidades paraestatales pueden recibir transferencias, aportaciones y/o subsidios del Gobierno General, cuando sus ingresos por precios o tarifas no alcanzan para cubrir sus costos de producción o bien para realizar inversiones físicas o financieras. Estas características hacen que las empresas públicas, además de su carácter de unidades económicas tengan la calidad de instrumentos de política económica. </t>
  </si>
  <si>
    <t>El Banco Central es la institución financiera nacional que ejerce el control sobre los aspectos claves del sistema financiero de la Unión. Tiene su origen en el artículo 28 de la Constitución política de los Estados Unidos Mexicanos que dice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correspondo al Estado. Ninguna autoridad podrá ordenar al Banco conceder financiamiento. ...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 En el contexto constitucional anterior, la ley establece que el Banco Central será persona de derecho público con carácter autónomo y se denominará Banco de México.</t>
  </si>
  <si>
    <t>Unidades económicas que llevan a cabo la colocación de recursos del público inversionista en el mercado bursátil por medio de inversiones en valores de renta fija, a través de una casa de bolsa o una institución bancaria. La forma en que desarrollan sus actividades es mediante los recursos que son invertidos principalmente en instrumentos del mercado de dinero, acciones, instrumentos de trasferencia de deuda con vencimiento menor a un año, bancos de depósito e instrumentos que siguen una tasa de interés que se acerca a las tasas de interés de los instrumentos del mercado de dinero. Debido a que la naturaleza de los instrumentos de los esquemas de inversión en sus acciones, estos pueden ser considerados como cercanos substitutos de los depósitos. Se  incluyen las Sociedades de Inversión en instrumentos de deuda para personas físicas, las Sociedades de Inversión en instrumentos de deuda para personas físicas, las Sociedades de Inversión en instrumentos de deuda para personas morales y las Sociedades de Inversión especializada en fondos para el retiro.</t>
  </si>
  <si>
    <t>Sociedades dedicadas principalmente a la colocación de recursos del público inversionista en el mercado bursátil por medio de inversiones en calores de renta variable e inversión de capitales. La forma en que desarrollan sus actividades es a través de una casa de bolsa o una institución bancaria, para ellos se agrupan en dos tipos de sociedad de inversión: Sociedades de Inversión de Renta Variable, cuyas inversiones se realizan en acciones, obligaciones, valores y demás títulos o documentos representativos de una deuda a cargo de un tercero y las Sociedades de Inversión de Capitales que invierten en acciones o partes sociales, obligaciones y bonos a cargo de empresas que promueven las propias Sociedades de Inversión y que por sus características particulares requieren financiamientos de mediano y largo plazo. Incluye las Sociedades de Inversión de Renta Variable ( común) y las Sociedades de Inversión de Capitales.</t>
  </si>
  <si>
    <t>Este subsector está conformado por las unidades económicas que llevan a cabo la captación de fondos en los mercados financieros, pero no en forma de moneda, depósitos o sustitutos cercanos a los depósitos y los utilizan para adquirir otras clases de activos financieros, vía arrendamiento, factoraje, operación y promoción de tarjetas de crédito no bancarias, y al financiamiento de artículos duraderos, colocación, compra y venta de acciones y valores de empresas suscritas en el mercado de alores, entre el público inversionista. Seguidamente, se incluyen ejemplos de las unidades clasificadas como "otros intermediarios financieros".</t>
  </si>
  <si>
    <t>Es conformado por las unidades económicas que proveen servicios financieros, donde la mayoría de sus activos o pasivos no son intercambiados en mercados financieros abiertos. La forma en que desarrollan sus actividades es mediante la administración de los recursos captados a través de fondos y fideicomisos financieros para estimular las actividades sociales, de producción y mediante el otorgamiento de préstamos prendarios. Esto incluye las entidades que proveen préstamos con sus propios fondos suministrados sólo por un patrocinador.</t>
  </si>
  <si>
    <t xml:space="preserve">Compañía especializadas en seguros de vida (tanto individuales como colectivos) y las compañías de seguros dedicadas principalmente al aseguramiento no especializado en seguro de vida, es decir, suscriben pólizas de seguros tanto de vida como de accidentes,  robo y daños. El tratamiento que se le da es conjunto, e incluye a las unidades económicas dedicadas principalmente al reaseguramiento, aseguramiento de la vida de los campesinos y de sus propiedades, ya sea éstas agrícolas, ganaderas o forestales, avalan y responden a títulos onerosos por acciones de responsabilidad penal o civil. El Subsector de fondos de pensión consiste solamente en fondos de pensión del seguro social que sean unidades institucionales aparte de las unidades que los crean. Este subsector incluye compañías especializadas en seguros de vida y compañías de seguros no especializadas en seguros; fondos de aseguramiento campesino y compañías afianzadoras, entre otras de tipo familiar. </t>
  </si>
  <si>
    <t>Las entidades paraestatales financieras monetarias o de depósito con participación estatal mayoritaria, excepto al Banco Central, tiene como actividad principal la intermediación de recursos financieras en mercados organizados y transforman los recursos que captan en forma de financiamiento para actividades productivas o gastos de consumo, lo que se lleva a cabo bajo marcos regulatorios específicos. Con este fin estas entidades contraen pasivos en forma de depósitos o instrumentos financieros que son sustitutos cercanos de los depósitos (por ejemplo certificados de depósito a corto plazo). Loa pasivos de estas sociedades incluyen en la definición del dinero en sentido amplio. Los agentes económicos que integran este subsector atienden diversos segmentos de mercado por ejemplo: inmobiliario, bienes de consumo, sectores productivos, apoyo a proyectos a través del otorgamiento de créditos preferenciales conocidos como banca de segundo piso o banca de desarrollo, así como, instituciones que se dedican al fomento del ahorro nacional. Los siguientes intermediarios financieros se clasifican dentro de este subsector: Bancos de Inversión y Desarrollo, Bancos Comerciales, Otros Bancos y Fondos del Mercado de Dinero.</t>
  </si>
  <si>
    <t>Entidades Para municipales Empresariales No Financieras con Participación Estatal y Mayoritaria</t>
  </si>
  <si>
    <t>Fideicomisos Para municipales Empresariales No Financieros con Participación Estatal Mayoritaria</t>
  </si>
  <si>
    <t xml:space="preserve">El Sector Público de la Federación, de cada una de las entidades federativas y de cada uno de los municipios está conformado por sus unidades de gobierno y por las entidades paraestatales y fideicomisos que controla directa o indirectamente. Incluye al Gobierno General, a las entidades paraestales empresariales no financieras con participación estatal mayoritaria y las {entidades paraestatales empresariales financieras con participación estatal mayoritaria y sus respectivos fideicomisos. </t>
  </si>
  <si>
    <t>El sector del Gobierno General, tiene como función principal el producir y suministrar bienes y servicios no de mercado de tanto para los individuos como para el consumo colectivo de la comunidad, ocupándose también de la distribución y redistribución del ingreso y la riqueza. sus actividades se financian principalmente con ingresos provenientes de los impuestos, derechos, productos, aprovechamiento, transferencias, créditos y está constituido por las siguientes unidades institucionales del Sector Público: 
a)Todas las unidades gubernamentales
b) Todas las entidades paraestatales no empresariales (no de mercado) y no financieras (organismos descentralizados no empresariales y no financieros).
c) Todas las instituciones públicas de Seguridad Social
En el sector Gobierno General no se incluyen las entidades paraestatales empresariales públicas, aunque todo su capital sea propiedad de unidades del gobierno. Tampoco se incluyen las cuasiempresariales que son propiedad y están controladas por unidades gubernamentales. En cambio, se incluyen aquellas unidades propiedades del gobierno que fueron creadas jurídicamente como empresas pero que operan como no de mercado.
El sistema constitucional mexicano, instituye tres órdenes de gobierno: el federal, el estatal y el municipal. En el marco de dicho ordenamiento, la categoría económica Gobierno General se manifiesta en los tres órdenes de Gobierno: la Federación, las Entidades Federativas y Municipios, independientemente del tratamiento que se le otorgue al subsector Seguridad Social.</t>
  </si>
  <si>
    <t>SP</t>
  </si>
  <si>
    <t>SE</t>
  </si>
  <si>
    <t>SB</t>
  </si>
  <si>
    <t>EP</t>
  </si>
  <si>
    <t>Órganos Autónomos</t>
  </si>
  <si>
    <t>Asignaciones destinadas a cubrir las aportaciones de seguridad social que por obligación de ley los entes públicos deben transferir a los organismos de seguridad social en su carácter de responsables solidario, distintas a las consideradas en el capítulo 1000 "Servicios Personales" o en el concepto 4500 "Pensiones y Jubilaciones".</t>
  </si>
  <si>
    <t>Asignaciones destinadas a cuotas y aportaciones de seguridad social que aporta el Estado de carácter estatutario y para seguros de retiro, cesantía en edad avanzada y vejez distintas a las consideradas en el capítulo 1000 "Servicos Personales".</t>
  </si>
  <si>
    <t>Asignaciones que los entes públicos destinan por causa de utilidades social para otorgar donativos a instituciones no lucrativas destinadas a actividades educativas, culturales, de salud, de investigación científica, de aplicación de nuevas tecnologías o de beneficiencia, en términos de las disposiciones aplicables.</t>
  </si>
  <si>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mueos, fundaciones, entre otros.</t>
  </si>
  <si>
    <t>Asignaciones que los entes públicos otorgan, en los términos del Presupuesto de Egresos y las demás disposiciones aplicables, por concepto de donativos en dinero en especie a favor de las entidades federativas o sus municipios para contribuir a la consecución de objetivos de beneficio social y cultural.</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</si>
  <si>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</si>
  <si>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</si>
  <si>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</si>
  <si>
    <t>Asignaciones destinadas por las empresas de participación estatal al pago de utilidades, en los términos de las disposiciones aplicables.</t>
  </si>
  <si>
    <t>Asignaciones destin adas a favor de entidades federativas y municipios con la finalidad de apoyarlos en su fortalecimiento financiero y, en caso de desastres naturales o contingencias económicas, así como para dar cumplimiento a convenios suscritos.</t>
  </si>
  <si>
    <t>Asignaciones otorgadas para el desarrollo de actividades prioritarias de interés general a través de los entes públicos a los diferentes sectores de la sociedad, cuyo objeto no haya sido considerado en las partidas anteriores de este concepto.</t>
  </si>
  <si>
    <t>Asignaciones destinadas a cubrir erogaciones que no estén consideradas en las partidas anteriores de este concepto como son: el pago de sumas aseguradas y prestaciones económicas no consideradas en los conceptos anteriores.</t>
  </si>
  <si>
    <t>Impuestos sobre nóminas y otros que se derivan de una relación laboral</t>
  </si>
  <si>
    <t>Asignaciones destinadas a cubrir los pagos del impuesto sobre nóminas y otros que se derivan de una relación laboral a cargo de los entes públicos en los términos de las leyes correspondientes.</t>
  </si>
  <si>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</si>
  <si>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</si>
  <si>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Comparativa del total de presupuesto y la información capturada como OR</t>
  </si>
  <si>
    <t>Del Fondo de Insfraestructura Social Municipal 2012</t>
  </si>
  <si>
    <t>Del Fondo de Fortalecimiento Social Muncipal 2012</t>
  </si>
  <si>
    <t>Del fondo de Insfraestructura social Municipal 2012</t>
  </si>
  <si>
    <t>Del fondo de Fortalecimiento social Muncipal 2012</t>
  </si>
  <si>
    <t>Diferencia en el OR de los ingresos</t>
  </si>
  <si>
    <t>Presupuesto de Ingresos Económico por Fuente de Financiamiento y Concepto</t>
  </si>
  <si>
    <t>H. Ayuntamiento</t>
  </si>
  <si>
    <t>En algunos rubros falta asignar el origen de recurso (OR) en el formato de estimación de ingresos (I-TI).</t>
  </si>
  <si>
    <t>En algunas partidas falta asignar el origen de recurso (OR) en el formato de Presupuesto de Egresos (E-OG).</t>
  </si>
  <si>
    <t>Estimación de Ingresos</t>
  </si>
  <si>
    <t>Infra</t>
  </si>
  <si>
    <t>Forta</t>
  </si>
  <si>
    <t>Presupuesto de Egresos</t>
  </si>
  <si>
    <t>Diferencia</t>
  </si>
  <si>
    <t>No existe equilibrio entre la estimación de los ingresos y el presupuesto de egresos especificamente con el Fondo de Aportación para la Infraestructura Social Municipal (OR 229).</t>
  </si>
  <si>
    <t>No existe equilibrio entre la estimación de los ingresos y el presupuesto de egresos especificamente con el Fondo de Aportación para el Fortalecimiento Social Municipal (OR 230).</t>
  </si>
  <si>
    <t>ANÁLISIS</t>
  </si>
  <si>
    <t>CONCLUSIÓN</t>
  </si>
  <si>
    <t>AUTORIZÓ</t>
  </si>
  <si>
    <t>ELABORÓ</t>
  </si>
  <si>
    <t>de</t>
  </si>
  <si>
    <t>Jal.; a</t>
  </si>
  <si>
    <t>Ixtlahuacán del Río</t>
  </si>
  <si>
    <t>PRESIDENTE</t>
  </si>
  <si>
    <t>PRESIDENCIA</t>
  </si>
  <si>
    <t>REGIDOR</t>
  </si>
  <si>
    <t>SALA DE REGIDORES</t>
  </si>
  <si>
    <t>SINDICO</t>
  </si>
  <si>
    <t>CHOFER</t>
  </si>
  <si>
    <t>RELACIONES PUBLICAS</t>
  </si>
  <si>
    <t>AUXILIAR DE INTENDENCIA</t>
  </si>
  <si>
    <t>SECRETARIO GENERAL</t>
  </si>
  <si>
    <t>SECRETARIA GENERAL</t>
  </si>
  <si>
    <t xml:space="preserve">AUXILIAR  </t>
  </si>
  <si>
    <t>DEPARTAMENTO JURIDICO</t>
  </si>
  <si>
    <t>OFICIAL MAYOR</t>
  </si>
  <si>
    <t>OFICIALIA MAYOR</t>
  </si>
  <si>
    <t xml:space="preserve">SECRETARIA  </t>
  </si>
  <si>
    <t>OFICIAL  DE REGISTRO CIVIL</t>
  </si>
  <si>
    <t>REGISTRO CIVIL</t>
  </si>
  <si>
    <t>SECRETARIA</t>
  </si>
  <si>
    <t>MECANICO</t>
  </si>
  <si>
    <t>TALLER MECANICO</t>
  </si>
  <si>
    <t>DELEGADO</t>
  </si>
  <si>
    <t>DELEGACIONES</t>
  </si>
  <si>
    <t>OFICIAL DE REGISTRO CIVIL</t>
  </si>
  <si>
    <t>SAN ANTONIO</t>
  </si>
  <si>
    <t>TREJOS</t>
  </si>
  <si>
    <t>PALOS ALTOS</t>
  </si>
  <si>
    <t xml:space="preserve">JARDINERO </t>
  </si>
  <si>
    <t>ENCARGADO DE BIBLIOTECA</t>
  </si>
  <si>
    <t>MAESTRA DE BIBLIOTECA</t>
  </si>
  <si>
    <t>AGENTE</t>
  </si>
  <si>
    <t>AGENCIAS</t>
  </si>
  <si>
    <t>ENCARGADO DE LA HACIENDA MUNICIPAL</t>
  </si>
  <si>
    <t>HACIENDA MUNICIPAL</t>
  </si>
  <si>
    <t>INSPECTOR FISCAL</t>
  </si>
  <si>
    <t>RECAUDADOR</t>
  </si>
  <si>
    <t>ENCARGADO DE CATASTRO</t>
  </si>
  <si>
    <t>SECRETARIO DE CATASTRO</t>
  </si>
  <si>
    <t>CAJERA</t>
  </si>
  <si>
    <t>AUXILIAR DE CAJERA</t>
  </si>
  <si>
    <t xml:space="preserve">DIRECTOR  </t>
  </si>
  <si>
    <t>OBRAS PUBLICAS</t>
  </si>
  <si>
    <t>INGENIERO AUXILIAR</t>
  </si>
  <si>
    <t>SUPERVISOR</t>
  </si>
  <si>
    <t>SECRETARIA-A</t>
  </si>
  <si>
    <t>SECRETARIA-B</t>
  </si>
  <si>
    <t>AYUDANTE-A</t>
  </si>
  <si>
    <t>AYUDANTE-B</t>
  </si>
  <si>
    <t>AYUDANTE-C</t>
  </si>
  <si>
    <t>CHOFER-A</t>
  </si>
  <si>
    <t>CHOFER-B</t>
  </si>
  <si>
    <t>CHOFER-C</t>
  </si>
  <si>
    <t>MAESTRO SOLDADOR-A</t>
  </si>
  <si>
    <t>MAESTRO SOLDADOR-B</t>
  </si>
  <si>
    <t>OPERADOR</t>
  </si>
  <si>
    <t>AUXILIAR</t>
  </si>
  <si>
    <t>DIRECTORA</t>
  </si>
  <si>
    <t>SUB-DIRECTOR</t>
  </si>
  <si>
    <t>SERVICIOS PUBLICOS</t>
  </si>
  <si>
    <t>ENCARGADO</t>
  </si>
  <si>
    <t>CEMENTERIOS</t>
  </si>
  <si>
    <t>GUARDA-RASTRO</t>
  </si>
  <si>
    <t>RASTROS</t>
  </si>
  <si>
    <t>VETERINARIO</t>
  </si>
  <si>
    <t>REPARTIDOR</t>
  </si>
  <si>
    <t>PARQUES Y JARDINES</t>
  </si>
  <si>
    <t>ASEO PUBLICO</t>
  </si>
  <si>
    <t>AUXILIAR-A</t>
  </si>
  <si>
    <t>PODADOR</t>
  </si>
  <si>
    <t>MANTENIMIENTO</t>
  </si>
  <si>
    <t>UNIDADES DEPORTIVAS</t>
  </si>
  <si>
    <t>AYUDANTE</t>
  </si>
  <si>
    <t>SANITARIOS PUBLICOS</t>
  </si>
  <si>
    <t>ELECTRICISTA</t>
  </si>
  <si>
    <t>ALUMBRADO PUBLICO</t>
  </si>
  <si>
    <t>DIRECTOR</t>
  </si>
  <si>
    <t>AGUA POTABLE</t>
  </si>
  <si>
    <t>ENCARGADO DE PLANTA DE AGUA POTABLE</t>
  </si>
  <si>
    <t>JEFA</t>
  </si>
  <si>
    <t>CE-MUJER</t>
  </si>
  <si>
    <t>FONTANERO-A</t>
  </si>
  <si>
    <t>FONTANERO-B</t>
  </si>
  <si>
    <t>FONTANERO-C</t>
  </si>
  <si>
    <t>FONTANERO-D</t>
  </si>
  <si>
    <t>AUXILIAR-B</t>
  </si>
  <si>
    <t>EMPEDRADOR</t>
  </si>
  <si>
    <t>PROTECCION CIVIL</t>
  </si>
  <si>
    <t>DEPARTAMENTO AGROPECUARIO</t>
  </si>
  <si>
    <t>CULTURA</t>
  </si>
  <si>
    <t>INTENDENTE</t>
  </si>
  <si>
    <t>SEGURIDAD PUBLICA</t>
  </si>
  <si>
    <t>JUEZ MUNICIPAL</t>
  </si>
  <si>
    <t>COMANDANTE</t>
  </si>
  <si>
    <t>POLICIA DE LINEA</t>
  </si>
  <si>
    <t>SINDICATURA</t>
  </si>
  <si>
    <t>DELEGACIONES Y AGENCIAS</t>
  </si>
  <si>
    <t>HACIENDA PUBLICA</t>
  </si>
  <si>
    <t>GOBERNACION</t>
  </si>
  <si>
    <t>Gobierno</t>
  </si>
  <si>
    <t>Justicia</t>
  </si>
  <si>
    <t>Relaciones exteriores</t>
  </si>
  <si>
    <t>Asuntos financieros y Hacendarios</t>
  </si>
  <si>
    <t>Desarrollo social</t>
  </si>
  <si>
    <t>Protección ambiental</t>
  </si>
  <si>
    <t>Salud</t>
  </si>
  <si>
    <t>Recreación, cultura y otras manifestaciones sociales</t>
  </si>
  <si>
    <t>Educación</t>
  </si>
  <si>
    <t>Protección social</t>
  </si>
  <si>
    <t>Otros asuntos sociales</t>
  </si>
  <si>
    <t>Desarrollo económico</t>
  </si>
  <si>
    <t>Agropecuaria, silvicultura, pesca y caza</t>
  </si>
  <si>
    <t>Combustibles y energía</t>
  </si>
  <si>
    <t>Minería, manufacturas y construcción</t>
  </si>
  <si>
    <t>Transporte</t>
  </si>
  <si>
    <t>Comunicación</t>
  </si>
  <si>
    <t>Investigación y desarrollo</t>
  </si>
  <si>
    <t>Otras industrias y otros asuntos económicos</t>
  </si>
  <si>
    <t>Coordinación de la Política de Gobierno</t>
  </si>
  <si>
    <t>Asuntos de orden público y de seguridad</t>
  </si>
  <si>
    <t>Investigación fundamental (básica)</t>
  </si>
  <si>
    <t>Vivienda y servicios a la comunidad</t>
  </si>
  <si>
    <t>Relacionados con asuntos económicos</t>
  </si>
  <si>
    <t>Otras</t>
  </si>
  <si>
    <t>Transacciones de la deuda pública / Costo financiero de la deuda</t>
  </si>
  <si>
    <t>Asuntos económicos, comerciales y laborales en general</t>
  </si>
  <si>
    <t>s/n</t>
  </si>
  <si>
    <t>14</t>
  </si>
  <si>
    <t>15 de diciembre</t>
  </si>
  <si>
    <t>Lic. Mkt. Rafael Alejandro Sánchez Sánchez</t>
  </si>
  <si>
    <t>Lic. Efraín Jiménez Casas</t>
  </si>
  <si>
    <t>El presente presupuesto se hizo de acuerdo a las necesidades de la población y de las distintas áreas para cumplir con sus tareas y funciones, así como el comportamiento de los ingresos y egresos en el presente año. Existe una reducción en lo presupuestado de acuerdo al año en curso debido a  que Secretaría de Finanzas del Estado nos ha informado la baja de los ingresos del año entrante por concepto de tenencia e impuestos sobre los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</si>
</sst>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0.00_-;\-&quot;$&quot;* #,##0.00_-;_-&quot;$&quot;*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s>
  <fonts count="63">
    <font>
      <sz val="11"/>
      <color theme="1"/>
      <name val="Calibri"/>
      <family val="2"/>
      <scheme val="minor"/>
    </font>
    <font>
      <b/>
      <sz val="11"/>
      <color theme="1"/>
      <name val="Calibri"/>
      <family val="2"/>
      <scheme val="minor"/>
    </font>
    <font>
      <b/>
      <sz val="11"/>
      <color indexed="8"/>
      <name val="Calibri"/>
      <family val="2"/>
    </font>
    <font>
      <b/>
      <sz val="10"/>
      <color theme="1"/>
      <name val="Calibri"/>
      <family val="2"/>
      <scheme val="minor"/>
    </font>
    <font>
      <sz val="10"/>
      <color theme="1"/>
      <name val="Calibri"/>
      <family val="2"/>
      <scheme val="minor"/>
    </font>
    <font>
      <b/>
      <sz val="11"/>
      <color theme="0"/>
      <name val="Calibri"/>
      <family val="2"/>
      <scheme val="minor"/>
    </font>
    <font>
      <b/>
      <sz val="10"/>
      <color theme="0"/>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4"/>
      <color indexed="81"/>
      <name val="Tahoma"/>
      <family val="2"/>
    </font>
    <font>
      <b/>
      <sz val="10"/>
      <color indexed="8"/>
      <name val="Calibri"/>
      <family val="2"/>
    </font>
    <font>
      <b/>
      <sz val="10"/>
      <color indexed="8"/>
      <name val="Calibri"/>
      <family val="2"/>
      <scheme val="minor"/>
    </font>
    <font>
      <i/>
      <sz val="10"/>
      <color indexed="8"/>
      <name val="Calibri"/>
      <family val="2"/>
      <scheme val="minor"/>
    </font>
    <font>
      <i/>
      <sz val="10"/>
      <color theme="1"/>
      <name val="Calibri"/>
      <family val="2"/>
      <scheme val="minor"/>
    </font>
    <font>
      <b/>
      <i/>
      <sz val="10"/>
      <color indexed="8"/>
      <name val="Calibri"/>
      <family val="2"/>
    </font>
    <font>
      <b/>
      <i/>
      <sz val="10"/>
      <color indexed="8"/>
      <name val="Calibri"/>
      <family val="2"/>
      <scheme val="minor"/>
    </font>
    <font>
      <sz val="10"/>
      <color indexed="8"/>
      <name val="Calibri"/>
      <family val="2"/>
      <scheme val="minor"/>
    </font>
    <font>
      <sz val="11"/>
      <color indexed="8"/>
      <name val="Calibri"/>
      <family val="2"/>
    </font>
    <font>
      <sz val="10"/>
      <color indexed="9"/>
      <name val="Arial"/>
      <family val="2"/>
    </font>
    <font>
      <b/>
      <sz val="18"/>
      <name val="Arial"/>
      <family val="2"/>
    </font>
    <font>
      <b/>
      <sz val="16"/>
      <name val="Arial"/>
      <family val="2"/>
    </font>
    <font>
      <b/>
      <sz val="14"/>
      <name val="Arial"/>
      <family val="2"/>
    </font>
    <font>
      <b/>
      <sz val="11"/>
      <name val="Arial"/>
      <family val="2"/>
    </font>
    <font>
      <b/>
      <sz val="10"/>
      <name val="Arial"/>
      <family val="2"/>
    </font>
    <font>
      <b/>
      <i/>
      <sz val="10"/>
      <name val="Arial"/>
      <family val="2"/>
    </font>
    <font>
      <sz val="10"/>
      <name val="Arial"/>
      <family val="2"/>
    </font>
    <font>
      <sz val="10"/>
      <name val="Abadi MT Condensed Light"/>
    </font>
    <font>
      <b/>
      <sz val="9"/>
      <name val="Arial"/>
      <family val="2"/>
    </font>
    <font>
      <sz val="10"/>
      <name val="Arial"/>
      <family val="2"/>
    </font>
    <font>
      <sz val="10"/>
      <color indexed="8"/>
      <name val="Calibri"/>
      <family val="2"/>
    </font>
    <font>
      <b/>
      <sz val="14"/>
      <color indexed="9"/>
      <name val="Calibri"/>
      <family val="2"/>
    </font>
    <font>
      <sz val="14"/>
      <color indexed="9"/>
      <name val="Calibri"/>
      <family val="2"/>
    </font>
    <font>
      <b/>
      <sz val="14"/>
      <color indexed="9"/>
      <name val="Calibri"/>
      <family val="2"/>
      <scheme val="minor"/>
    </font>
    <font>
      <sz val="14"/>
      <color indexed="9"/>
      <name val="Calibri"/>
      <family val="2"/>
      <scheme val="minor"/>
    </font>
    <font>
      <b/>
      <sz val="8"/>
      <color theme="1"/>
      <name val="Calibri"/>
      <family val="2"/>
      <scheme val="minor"/>
    </font>
    <font>
      <b/>
      <sz val="8"/>
      <color indexed="8"/>
      <name val="Calibri"/>
      <family val="2"/>
      <scheme val="minor"/>
    </font>
    <font>
      <b/>
      <i/>
      <sz val="11"/>
      <color theme="0"/>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b/>
      <i/>
      <sz val="12"/>
      <name val="Calibri"/>
      <family val="2"/>
    </font>
    <font>
      <b/>
      <sz val="11"/>
      <name val="Calibri"/>
      <family val="2"/>
    </font>
    <font>
      <b/>
      <sz val="11"/>
      <name val="Calibri"/>
      <family val="2"/>
      <scheme val="minor"/>
    </font>
    <font>
      <b/>
      <i/>
      <sz val="11"/>
      <color theme="1"/>
      <name val="Calibri"/>
      <family val="2"/>
      <scheme val="minor"/>
    </font>
    <font>
      <sz val="10"/>
      <name val="MS Sans Serif"/>
      <family val="2"/>
    </font>
    <font>
      <sz val="11"/>
      <color theme="1"/>
      <name val="Calibri"/>
      <family val="2"/>
      <scheme val="minor"/>
    </font>
    <font>
      <sz val="11"/>
      <color theme="0"/>
      <name val="Calibri"/>
      <family val="2"/>
      <scheme val="minor"/>
    </font>
    <font>
      <sz val="10"/>
      <name val="Calibri"/>
      <family val="2"/>
      <scheme val="minor"/>
    </font>
    <font>
      <sz val="12"/>
      <name val="Calibri"/>
      <family val="2"/>
      <scheme val="minor"/>
    </font>
    <font>
      <b/>
      <i/>
      <sz val="12"/>
      <name val="Calibri"/>
      <family val="2"/>
      <scheme val="minor"/>
    </font>
    <font>
      <sz val="11"/>
      <name val="Calibri"/>
      <family val="2"/>
      <scheme val="minor"/>
    </font>
    <font>
      <b/>
      <sz val="10"/>
      <name val="Calibri"/>
      <family val="2"/>
      <scheme val="minor"/>
    </font>
    <font>
      <b/>
      <i/>
      <sz val="10"/>
      <name val="Calibri"/>
      <family val="2"/>
      <scheme val="minor"/>
    </font>
    <font>
      <b/>
      <sz val="18"/>
      <name val="Calibri"/>
      <family val="2"/>
      <scheme val="minor"/>
    </font>
    <font>
      <sz val="10"/>
      <color theme="0"/>
      <name val="Calibri"/>
      <family val="2"/>
      <scheme val="minor"/>
    </font>
    <font>
      <i/>
      <sz val="12"/>
      <name val="Calibri"/>
      <family val="2"/>
      <scheme val="minor"/>
    </font>
    <font>
      <sz val="10"/>
      <color theme="1"/>
      <name val="Calibri"/>
      <family val="2"/>
      <scheme val="minor"/>
    </font>
    <font>
      <b/>
      <sz val="12"/>
      <color theme="0"/>
      <name val="Calibri"/>
      <family val="2"/>
      <scheme val="minor"/>
    </font>
    <font>
      <sz val="12"/>
      <color theme="1"/>
      <name val="Calibri"/>
      <family val="2"/>
      <scheme val="minor"/>
    </font>
    <font>
      <b/>
      <sz val="12"/>
      <color theme="1"/>
      <name val="Arial"/>
      <family val="2"/>
    </font>
    <font>
      <b/>
      <sz val="11"/>
      <name val="Arial"/>
      <family val="2"/>
    </font>
  </fonts>
  <fills count="23">
    <fill>
      <patternFill patternType="none"/>
    </fill>
    <fill>
      <patternFill patternType="gray125"/>
    </fill>
    <fill>
      <patternFill patternType="solid">
        <fgColor rgb="FFFFD59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bgColor indexed="64"/>
      </patternFill>
    </fill>
    <fill>
      <patternFill patternType="solid">
        <fgColor indexed="8"/>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rgb="FFFFFF00"/>
        <bgColor indexed="64"/>
      </patternFill>
    </fill>
  </fills>
  <borders count="77">
    <border>
      <left/>
      <right/>
      <top/>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bottom style="thin">
        <color theme="4" tint="0.79995117038483843"/>
      </bottom>
      <diagonal/>
    </border>
    <border>
      <left style="thin">
        <color theme="4" tint="0.79992065187536243"/>
      </left>
      <right style="thin">
        <color theme="4" tint="0.79992065187536243"/>
      </right>
      <top style="thin">
        <color theme="3" tint="0.79998168889431442"/>
      </top>
      <bottom/>
      <diagonal/>
    </border>
    <border>
      <left style="thin">
        <color theme="4" tint="0.79992065187536243"/>
      </left>
      <right style="thin">
        <color theme="4" tint="0.79992065187536243"/>
      </right>
      <top/>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5117038483843"/>
      </right>
      <top style="thin">
        <color theme="4" tint="0.79992065187536243"/>
      </top>
      <bottom style="thin">
        <color theme="4" tint="0.79992065187536243"/>
      </bottom>
      <diagonal/>
    </border>
    <border>
      <left style="thin">
        <color theme="4" tint="0.79989013336588644"/>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right/>
      <top style="thin">
        <color theme="4" tint="0.79992065187536243"/>
      </top>
      <bottom style="thin">
        <color theme="4" tint="0.79989013336588644"/>
      </bottom>
      <diagonal/>
    </border>
    <border>
      <left style="thin">
        <color theme="4" tint="0.79992065187536243"/>
      </left>
      <right/>
      <top/>
      <bottom/>
      <diagonal/>
    </border>
    <border>
      <left style="thin">
        <color theme="4" tint="0.79992065187536243"/>
      </left>
      <right/>
      <top style="thin">
        <color theme="4" tint="0.79995117038483843"/>
      </top>
      <bottom style="thin">
        <color theme="4" tint="0.79989013336588644"/>
      </bottom>
      <diagonal/>
    </border>
    <border>
      <left/>
      <right style="thin">
        <color theme="4" tint="0.79992065187536243"/>
      </right>
      <top style="thin">
        <color theme="4" tint="0.79995117038483843"/>
      </top>
      <bottom style="thin">
        <color theme="4" tint="0.79989013336588644"/>
      </bottom>
      <diagonal/>
    </border>
    <border>
      <left style="thin">
        <color theme="4" tint="0.79992065187536243"/>
      </left>
      <right/>
      <top/>
      <bottom style="thin">
        <color theme="4" tint="0.79995117038483843"/>
      </bottom>
      <diagonal/>
    </border>
    <border>
      <left/>
      <right style="thin">
        <color theme="4" tint="0.79992065187536243"/>
      </right>
      <top/>
      <bottom/>
      <diagonal/>
    </border>
    <border>
      <left style="thin">
        <color theme="4" tint="0.79992065187536243"/>
      </left>
      <right style="thin">
        <color theme="4" tint="0.79995117038483843"/>
      </right>
      <top style="thin">
        <color theme="4" tint="0.79989013336588644"/>
      </top>
      <bottom style="thin">
        <color theme="4" tint="0.79992065187536243"/>
      </bottom>
      <diagonal/>
    </border>
    <border>
      <left style="thin">
        <color theme="4" tint="0.79992065187536243"/>
      </left>
      <right style="thin">
        <color theme="4" tint="0.79992065187536243"/>
      </right>
      <top style="thin">
        <color theme="4" tint="0.79989013336588644"/>
      </top>
      <bottom style="thin">
        <color theme="4" tint="0.79992065187536243"/>
      </bottom>
      <diagonal/>
    </border>
    <border>
      <left style="thin">
        <color theme="4" tint="0.79992065187536243"/>
      </left>
      <right style="thin">
        <color theme="4" tint="0.79992065187536243"/>
      </right>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right/>
      <top style="thin">
        <color theme="4" tint="0.79998168889431442"/>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6" tint="-0.24994659260841701"/>
      </left>
      <right/>
      <top/>
      <bottom/>
      <diagonal/>
    </border>
    <border>
      <left/>
      <right style="thin">
        <color theme="6"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style="thin">
        <color indexed="64"/>
      </left>
      <right style="thin">
        <color indexed="64"/>
      </right>
      <top style="thin">
        <color indexed="64"/>
      </top>
      <bottom style="medium">
        <color indexed="64"/>
      </bottom>
      <diagonal/>
    </border>
    <border>
      <left style="thin">
        <color theme="4" tint="0.79995117038483843"/>
      </left>
      <right style="thin">
        <color theme="4" tint="0.79995117038483843"/>
      </right>
      <top/>
      <bottom/>
      <diagonal/>
    </border>
  </borders>
  <cellStyleXfs count="6">
    <xf numFmtId="0" fontId="0" fillId="0" borderId="0"/>
    <xf numFmtId="0" fontId="27" fillId="0" borderId="0"/>
    <xf numFmtId="9" fontId="27" fillId="0" borderId="0" applyFont="0" applyFill="0" applyBorder="0" applyAlignment="0" applyProtection="0"/>
    <xf numFmtId="0" fontId="46" fillId="0" borderId="0"/>
    <xf numFmtId="9" fontId="47" fillId="0" borderId="0" applyFont="0" applyFill="0" applyBorder="0" applyAlignment="0" applyProtection="0"/>
    <xf numFmtId="44" fontId="47" fillId="0" borderId="0" applyFont="0" applyFill="0" applyBorder="0" applyAlignment="0" applyProtection="0"/>
  </cellStyleXfs>
  <cellXfs count="634">
    <xf numFmtId="0" fontId="0" fillId="0" borderId="0" xfId="0"/>
    <xf numFmtId="0" fontId="2" fillId="0" borderId="0" xfId="0" applyFont="1" applyBorder="1"/>
    <xf numFmtId="0" fontId="1" fillId="0" borderId="0" xfId="0" applyFont="1" applyFill="1"/>
    <xf numFmtId="0" fontId="0" fillId="0" borderId="0" xfId="0"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9" fontId="4" fillId="0" borderId="0" xfId="0" applyNumberFormat="1" applyFont="1" applyFill="1" applyAlignment="1">
      <alignment horizontal="left" vertical="center" wrapText="1"/>
    </xf>
    <xf numFmtId="0" fontId="1" fillId="0" borderId="0" xfId="0" applyFont="1" applyFill="1" applyAlignment="1">
      <alignment vertical="center"/>
    </xf>
    <xf numFmtId="0" fontId="1" fillId="0" borderId="0" xfId="0" applyNumberFormat="1" applyFont="1" applyFill="1" applyAlignment="1">
      <alignment horizontal="justify"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0" fillId="0" borderId="0" xfId="0" applyFill="1" applyAlignment="1">
      <alignment horizontal="justify"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1" fillId="0" borderId="0" xfId="0" applyFont="1" applyFill="1" applyAlignment="1">
      <alignment horizontal="justify" vertical="center" wrapText="1"/>
    </xf>
    <xf numFmtId="0" fontId="0" fillId="0" borderId="0" xfId="0" applyNumberFormat="1" applyFill="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NumberFormat="1" applyFont="1" applyFill="1" applyAlignment="1">
      <alignment horizontal="justify" vertical="center" wrapText="1"/>
    </xf>
    <xf numFmtId="0" fontId="0" fillId="0" borderId="0" xfId="0" applyFill="1" applyBorder="1"/>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41" fontId="3" fillId="7" borderId="1" xfId="0" applyNumberFormat="1" applyFont="1" applyFill="1" applyBorder="1" applyAlignment="1">
      <alignment horizontal="right" vertical="center"/>
    </xf>
    <xf numFmtId="41" fontId="4" fillId="0" borderId="1" xfId="0" applyNumberFormat="1" applyFont="1" applyBorder="1" applyAlignment="1">
      <alignment horizontal="right" vertical="center"/>
    </xf>
    <xf numFmtId="41" fontId="4" fillId="0" borderId="0" xfId="0" applyNumberFormat="1" applyFont="1" applyAlignment="1">
      <alignment horizontal="right" vertical="center"/>
    </xf>
    <xf numFmtId="41" fontId="3" fillId="0" borderId="0" xfId="0" applyNumberFormat="1" applyFont="1" applyAlignment="1">
      <alignment horizontal="right" vertical="center"/>
    </xf>
    <xf numFmtId="49" fontId="1" fillId="0" borderId="0" xfId="0" applyNumberFormat="1" applyFont="1" applyAlignment="1">
      <alignment horizontal="center" vertical="center"/>
    </xf>
    <xf numFmtId="41" fontId="4" fillId="0" borderId="1" xfId="0" applyNumberFormat="1" applyFont="1" applyFill="1" applyBorder="1" applyAlignment="1">
      <alignment horizontal="right" vertical="center"/>
    </xf>
    <xf numFmtId="41" fontId="3" fillId="6" borderId="1" xfId="0" applyNumberFormat="1" applyFont="1" applyFill="1" applyBorder="1" applyAlignment="1">
      <alignment horizontal="righ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7" fillId="6" borderId="5" xfId="0" applyFont="1" applyFill="1" applyBorder="1" applyAlignment="1">
      <alignment horizontal="right" vertical="center" wrapText="1"/>
    </xf>
    <xf numFmtId="9" fontId="3" fillId="0" borderId="0" xfId="0" applyNumberFormat="1" applyFont="1" applyFill="1" applyAlignment="1">
      <alignment horizontal="left" vertical="center" wrapText="1"/>
    </xf>
    <xf numFmtId="164" fontId="3" fillId="5" borderId="0" xfId="0" applyNumberFormat="1" applyFont="1" applyFill="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1" xfId="0" applyFont="1" applyFill="1" applyBorder="1" applyAlignment="1">
      <alignment vertical="center"/>
    </xf>
    <xf numFmtId="0" fontId="1" fillId="0" borderId="0" xfId="0" applyFont="1" applyAlignment="1">
      <alignment horizontal="center" vertical="center" wrapText="1"/>
    </xf>
    <xf numFmtId="9" fontId="4" fillId="0" borderId="0" xfId="0" applyNumberFormat="1" applyFont="1" applyFill="1" applyAlignment="1">
      <alignment vertical="center" wrapText="1"/>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164" fontId="0" fillId="0" borderId="0" xfId="0" applyNumberFormat="1" applyFill="1" applyBorder="1" applyAlignment="1">
      <alignment horizontal="center"/>
    </xf>
    <xf numFmtId="41" fontId="5" fillId="8" borderId="6" xfId="0" applyNumberFormat="1" applyFont="1" applyFill="1" applyBorder="1" applyAlignment="1">
      <alignment horizontal="center" vertical="center" wrapText="1"/>
    </xf>
    <xf numFmtId="0" fontId="3" fillId="7" borderId="10" xfId="0" applyFont="1" applyFill="1" applyBorder="1" applyAlignment="1">
      <alignment horizontal="center" vertical="center"/>
    </xf>
    <xf numFmtId="0" fontId="3" fillId="7" borderId="10" xfId="0" applyFont="1" applyFill="1" applyBorder="1" applyAlignment="1">
      <alignment vertical="center" wrapText="1"/>
    </xf>
    <xf numFmtId="164" fontId="3" fillId="7" borderId="10" xfId="0" applyNumberFormat="1" applyFont="1" applyFill="1" applyBorder="1" applyAlignment="1">
      <alignment horizontal="center" vertical="center" wrapText="1"/>
    </xf>
    <xf numFmtId="41" fontId="3" fillId="6" borderId="11"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6" borderId="10" xfId="0" applyFont="1" applyFill="1" applyBorder="1" applyAlignment="1">
      <alignment horizontal="center" vertical="center"/>
    </xf>
    <xf numFmtId="0" fontId="3" fillId="6" borderId="10" xfId="0" applyFont="1" applyFill="1" applyBorder="1" applyAlignment="1">
      <alignment vertical="center" wrapText="1"/>
    </xf>
    <xf numFmtId="164" fontId="3" fillId="6" borderId="10" xfId="0" applyNumberFormat="1" applyFont="1" applyFill="1" applyBorder="1" applyAlignment="1">
      <alignment horizontal="center" vertical="center" wrapText="1"/>
    </xf>
    <xf numFmtId="0" fontId="4" fillId="7" borderId="10" xfId="0" applyFont="1" applyFill="1" applyBorder="1" applyAlignment="1">
      <alignment horizontal="center" vertical="center"/>
    </xf>
    <xf numFmtId="0" fontId="4" fillId="7" borderId="10" xfId="0" applyFont="1" applyFill="1" applyBorder="1" applyAlignment="1">
      <alignment vertical="center" wrapText="1"/>
    </xf>
    <xf numFmtId="164" fontId="4" fillId="7" borderId="10"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41" fontId="3" fillId="7" borderId="10" xfId="0" applyNumberFormat="1" applyFont="1" applyFill="1" applyBorder="1" applyAlignment="1">
      <alignment horizontal="right" vertical="center"/>
    </xf>
    <xf numFmtId="41" fontId="4" fillId="6" borderId="11" xfId="0" applyNumberFormat="1" applyFont="1" applyFill="1" applyBorder="1" applyAlignment="1">
      <alignment horizontal="right" vertical="center"/>
    </xf>
    <xf numFmtId="41" fontId="5" fillId="8" borderId="16" xfId="0" applyNumberFormat="1" applyFont="1" applyFill="1" applyBorder="1" applyAlignment="1">
      <alignment horizontal="center" vertical="center" wrapText="1"/>
    </xf>
    <xf numFmtId="164" fontId="5" fillId="8" borderId="16" xfId="0" applyNumberFormat="1" applyFont="1" applyFill="1" applyBorder="1" applyAlignment="1">
      <alignment horizontal="center" wrapText="1"/>
    </xf>
    <xf numFmtId="164" fontId="5" fillId="8" borderId="20" xfId="0" applyNumberFormat="1" applyFont="1" applyFill="1" applyBorder="1" applyAlignment="1">
      <alignment horizontal="center" wrapText="1"/>
    </xf>
    <xf numFmtId="0" fontId="3" fillId="6" borderId="22" xfId="0" applyFont="1" applyFill="1" applyBorder="1" applyAlignment="1">
      <alignment horizontal="center" vertical="center"/>
    </xf>
    <xf numFmtId="0" fontId="3" fillId="6" borderId="22" xfId="0" applyFont="1" applyFill="1" applyBorder="1" applyAlignment="1">
      <alignment vertical="center" wrapText="1"/>
    </xf>
    <xf numFmtId="164" fontId="3" fillId="6" borderId="22" xfId="0" applyNumberFormat="1" applyFont="1" applyFill="1" applyBorder="1" applyAlignment="1">
      <alignment horizontal="center" vertical="center" wrapText="1"/>
    </xf>
    <xf numFmtId="41" fontId="3" fillId="6" borderId="22" xfId="0" applyNumberFormat="1" applyFont="1" applyFill="1" applyBorder="1" applyAlignment="1">
      <alignment horizontal="right" vertical="center"/>
    </xf>
    <xf numFmtId="41" fontId="3" fillId="6" borderId="21" xfId="0" applyNumberFormat="1" applyFont="1" applyFill="1" applyBorder="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0" borderId="0" xfId="0" applyFont="1" applyFill="1" applyAlignment="1">
      <alignment vertical="center"/>
    </xf>
    <xf numFmtId="164" fontId="5" fillId="8" borderId="6" xfId="0" applyNumberFormat="1" applyFont="1" applyFill="1" applyBorder="1" applyAlignment="1">
      <alignment horizontal="center" vertical="center" wrapText="1"/>
    </xf>
    <xf numFmtId="0" fontId="1" fillId="0" borderId="0" xfId="0" applyFont="1"/>
    <xf numFmtId="164" fontId="9" fillId="0" borderId="0" xfId="0" applyNumberFormat="1" applyFont="1" applyFill="1" applyAlignment="1">
      <alignment horizontal="center" vertical="center"/>
    </xf>
    <xf numFmtId="0" fontId="9" fillId="0" borderId="0" xfId="0" applyFont="1" applyFill="1" applyAlignment="1">
      <alignment vertical="center" wrapText="1"/>
    </xf>
    <xf numFmtId="41" fontId="3" fillId="6" borderId="10" xfId="0" applyNumberFormat="1" applyFont="1" applyFill="1" applyBorder="1" applyAlignment="1">
      <alignment horizontal="right" vertical="center"/>
    </xf>
    <xf numFmtId="0" fontId="10" fillId="9" borderId="14" xfId="0" applyFont="1" applyFill="1" applyBorder="1" applyAlignment="1">
      <alignment horizontal="right" vertical="center"/>
    </xf>
    <xf numFmtId="41" fontId="10" fillId="9" borderId="12" xfId="0" applyNumberFormat="1" applyFont="1" applyFill="1" applyBorder="1" applyAlignment="1">
      <alignment horizontal="right" vertical="center"/>
    </xf>
    <xf numFmtId="0" fontId="10" fillId="9" borderId="13" xfId="0" applyFont="1" applyFill="1" applyBorder="1" applyAlignment="1">
      <alignment vertical="center"/>
    </xf>
    <xf numFmtId="0" fontId="10" fillId="0" borderId="0" xfId="0" applyFont="1" applyAlignment="1">
      <alignment vertical="center"/>
    </xf>
    <xf numFmtId="164" fontId="4" fillId="0" borderId="10" xfId="0" applyNumberFormat="1" applyFont="1" applyFill="1" applyBorder="1" applyAlignment="1" applyProtection="1">
      <alignment horizontal="center" vertical="center" wrapText="1"/>
      <protection locked="0"/>
    </xf>
    <xf numFmtId="41" fontId="4" fillId="0" borderId="10" xfId="0" applyNumberFormat="1" applyFont="1" applyBorder="1" applyAlignment="1" applyProtection="1">
      <alignment horizontal="right" vertical="center"/>
      <protection locked="0"/>
    </xf>
    <xf numFmtId="0" fontId="4" fillId="0" borderId="0" xfId="0" applyFont="1" applyAlignment="1">
      <alignment vertical="center"/>
    </xf>
    <xf numFmtId="165" fontId="3" fillId="0" borderId="0" xfId="0" applyNumberFormat="1" applyFont="1" applyAlignment="1">
      <alignment horizontal="center" vertical="center"/>
    </xf>
    <xf numFmtId="165" fontId="12" fillId="0" borderId="0" xfId="0" applyNumberFormat="1" applyFont="1" applyBorder="1" applyAlignment="1">
      <alignment horizontal="center" vertical="center"/>
    </xf>
    <xf numFmtId="165" fontId="15" fillId="0" borderId="0" xfId="0" applyNumberFormat="1" applyFont="1" applyAlignment="1">
      <alignment horizontal="center" vertical="center"/>
    </xf>
    <xf numFmtId="165" fontId="16" fillId="0" borderId="0" xfId="0" applyNumberFormat="1" applyFont="1" applyBorder="1" applyAlignment="1">
      <alignment horizontal="center" vertical="center"/>
    </xf>
    <xf numFmtId="0" fontId="13" fillId="0" borderId="0" xfId="0" applyFont="1" applyFill="1" applyBorder="1" applyAlignment="1">
      <alignment wrapText="1"/>
    </xf>
    <xf numFmtId="0" fontId="4" fillId="0" borderId="0" xfId="0" applyFont="1" applyFill="1" applyAlignment="1">
      <alignment wrapText="1"/>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165" fontId="3" fillId="4" borderId="24" xfId="0" applyNumberFormat="1" applyFont="1" applyFill="1" applyBorder="1" applyAlignment="1">
      <alignment horizontal="center" vertical="center"/>
    </xf>
    <xf numFmtId="165" fontId="7" fillId="4" borderId="24" xfId="0" applyNumberFormat="1" applyFont="1" applyFill="1" applyBorder="1" applyAlignment="1">
      <alignment horizontal="center" vertical="center"/>
    </xf>
    <xf numFmtId="0" fontId="13" fillId="4" borderId="24" xfId="0" applyFont="1" applyFill="1" applyBorder="1" applyAlignment="1">
      <alignment horizontal="left" vertical="center" wrapText="1"/>
    </xf>
    <xf numFmtId="0" fontId="4" fillId="4" borderId="24" xfId="0" applyFont="1" applyFill="1" applyBorder="1" applyAlignment="1">
      <alignment vertical="center"/>
    </xf>
    <xf numFmtId="165" fontId="3" fillId="11" borderId="24" xfId="0" applyNumberFormat="1" applyFont="1" applyFill="1" applyBorder="1" applyAlignment="1">
      <alignment horizontal="center" vertical="center"/>
    </xf>
    <xf numFmtId="165" fontId="7" fillId="11" borderId="24" xfId="0" applyNumberFormat="1" applyFont="1" applyFill="1" applyBorder="1" applyAlignment="1">
      <alignment horizontal="center" vertical="center"/>
    </xf>
    <xf numFmtId="0" fontId="13" fillId="11" borderId="24" xfId="0" applyFont="1" applyFill="1" applyBorder="1" applyAlignment="1">
      <alignment horizontal="left" vertical="center" wrapText="1"/>
    </xf>
    <xf numFmtId="0" fontId="4" fillId="11" borderId="24" xfId="0" applyFont="1" applyFill="1" applyBorder="1" applyAlignment="1">
      <alignment vertical="center"/>
    </xf>
    <xf numFmtId="165" fontId="3" fillId="10" borderId="24" xfId="0" applyNumberFormat="1" applyFont="1" applyFill="1" applyBorder="1" applyAlignment="1">
      <alignment horizontal="center" vertical="center"/>
    </xf>
    <xf numFmtId="165" fontId="7" fillId="10" borderId="24" xfId="0" applyNumberFormat="1" applyFont="1" applyFill="1" applyBorder="1" applyAlignment="1">
      <alignment horizontal="center" vertical="center"/>
    </xf>
    <xf numFmtId="0" fontId="17" fillId="10" borderId="24" xfId="0" applyFont="1" applyFill="1" applyBorder="1" applyAlignment="1">
      <alignment horizontal="left" vertical="center" wrapText="1"/>
    </xf>
    <xf numFmtId="0" fontId="4" fillId="10" borderId="24" xfId="0" applyFont="1" applyFill="1" applyBorder="1" applyAlignment="1">
      <alignment vertical="center"/>
    </xf>
    <xf numFmtId="165" fontId="3" fillId="0" borderId="24" xfId="0" applyNumberFormat="1" applyFont="1" applyBorder="1" applyAlignment="1">
      <alignment horizontal="center" vertical="center"/>
    </xf>
    <xf numFmtId="165" fontId="15" fillId="0" borderId="24" xfId="0" applyNumberFormat="1" applyFont="1" applyBorder="1" applyAlignment="1">
      <alignment horizontal="center" vertical="center"/>
    </xf>
    <xf numFmtId="0" fontId="14" fillId="0" borderId="24" xfId="0" applyFont="1" applyFill="1" applyBorder="1" applyAlignment="1">
      <alignment horizontal="left" vertical="center" wrapText="1"/>
    </xf>
    <xf numFmtId="0" fontId="4" fillId="0" borderId="24" xfId="0" applyFont="1" applyBorder="1" applyAlignment="1">
      <alignment vertical="center"/>
    </xf>
    <xf numFmtId="165" fontId="13" fillId="0" borderId="24" xfId="0" applyNumberFormat="1" applyFont="1" applyBorder="1" applyAlignment="1">
      <alignment horizontal="center" vertical="center"/>
    </xf>
    <xf numFmtId="0" fontId="13" fillId="0" borderId="24" xfId="0" applyFont="1" applyBorder="1" applyAlignment="1">
      <alignment vertical="center"/>
    </xf>
    <xf numFmtId="0" fontId="4" fillId="0" borderId="24" xfId="0" applyFont="1" applyBorder="1" applyAlignment="1">
      <alignment vertical="center" wrapText="1"/>
    </xf>
    <xf numFmtId="0" fontId="14" fillId="0" borderId="24" xfId="0" applyFont="1" applyFill="1" applyBorder="1" applyAlignment="1">
      <alignment vertical="center" wrapText="1"/>
    </xf>
    <xf numFmtId="165" fontId="14" fillId="0" borderId="24" xfId="0" applyNumberFormat="1" applyFont="1" applyBorder="1" applyAlignment="1">
      <alignment horizontal="center" vertical="center"/>
    </xf>
    <xf numFmtId="167" fontId="15" fillId="0" borderId="24" xfId="0" applyNumberFormat="1" applyFont="1" applyBorder="1" applyAlignment="1">
      <alignment horizontal="center" vertical="center"/>
    </xf>
    <xf numFmtId="165" fontId="15" fillId="11" borderId="24" xfId="0" applyNumberFormat="1" applyFont="1" applyFill="1" applyBorder="1" applyAlignment="1">
      <alignment horizontal="center" vertical="center"/>
    </xf>
    <xf numFmtId="165" fontId="13" fillId="11" borderId="24" xfId="0" applyNumberFormat="1" applyFont="1" applyFill="1" applyBorder="1" applyAlignment="1">
      <alignment horizontal="center" vertical="center"/>
    </xf>
    <xf numFmtId="165" fontId="17" fillId="11" borderId="24" xfId="0" applyNumberFormat="1" applyFont="1" applyFill="1" applyBorder="1" applyAlignment="1">
      <alignment horizontal="center" vertical="center"/>
    </xf>
    <xf numFmtId="0" fontId="13" fillId="11" borderId="24" xfId="0" applyFont="1" applyFill="1" applyBorder="1" applyAlignment="1">
      <alignment vertical="center"/>
    </xf>
    <xf numFmtId="0" fontId="13" fillId="11" borderId="24" xfId="0" applyFont="1" applyFill="1" applyBorder="1" applyAlignment="1">
      <alignment vertical="center" wrapText="1"/>
    </xf>
    <xf numFmtId="166" fontId="13" fillId="11" borderId="24" xfId="0" applyNumberFormat="1" applyFont="1" applyFill="1" applyBorder="1" applyAlignment="1">
      <alignment horizontal="center" vertical="center"/>
    </xf>
    <xf numFmtId="165" fontId="15" fillId="4" borderId="24" xfId="0" applyNumberFormat="1" applyFont="1" applyFill="1" applyBorder="1" applyAlignment="1">
      <alignment horizontal="center" vertical="center"/>
    </xf>
    <xf numFmtId="0" fontId="13" fillId="4" borderId="24" xfId="0" applyFont="1" applyFill="1" applyBorder="1" applyAlignment="1">
      <alignment vertical="center" wrapText="1"/>
    </xf>
    <xf numFmtId="165" fontId="13" fillId="4" borderId="24" xfId="0" applyNumberFormat="1" applyFont="1" applyFill="1" applyBorder="1" applyAlignment="1">
      <alignment horizontal="center" vertical="center"/>
    </xf>
    <xf numFmtId="165" fontId="17" fillId="4" borderId="24" xfId="0" applyNumberFormat="1" applyFont="1" applyFill="1" applyBorder="1" applyAlignment="1">
      <alignment horizontal="center" vertical="center"/>
    </xf>
    <xf numFmtId="0" fontId="13" fillId="4" borderId="24" xfId="0" applyFont="1" applyFill="1" applyBorder="1" applyAlignment="1">
      <alignment vertical="center"/>
    </xf>
    <xf numFmtId="0" fontId="13" fillId="10" borderId="24" xfId="0" applyFont="1" applyFill="1" applyBorder="1" applyAlignment="1">
      <alignment horizontal="left" vertical="center" wrapText="1"/>
    </xf>
    <xf numFmtId="0" fontId="4" fillId="10" borderId="24" xfId="0" applyFont="1" applyFill="1" applyBorder="1" applyAlignment="1">
      <alignment vertical="center" wrapText="1"/>
    </xf>
    <xf numFmtId="0" fontId="13" fillId="10" borderId="24" xfId="0" applyFont="1" applyFill="1" applyBorder="1" applyAlignment="1">
      <alignment vertical="center" wrapText="1"/>
    </xf>
    <xf numFmtId="165" fontId="13" fillId="10" borderId="24" xfId="0" applyNumberFormat="1" applyFont="1" applyFill="1" applyBorder="1" applyAlignment="1">
      <alignment horizontal="center" vertical="center"/>
    </xf>
    <xf numFmtId="165" fontId="17" fillId="10" borderId="24" xfId="0" applyNumberFormat="1" applyFont="1" applyFill="1" applyBorder="1" applyAlignment="1">
      <alignment horizontal="center" vertical="center"/>
    </xf>
    <xf numFmtId="0" fontId="13" fillId="10" borderId="24" xfId="0" applyFont="1" applyFill="1" applyBorder="1" applyAlignment="1">
      <alignment vertical="center"/>
    </xf>
    <xf numFmtId="0" fontId="17" fillId="10" borderId="24" xfId="0" applyFont="1" applyFill="1" applyBorder="1" applyAlignment="1">
      <alignment vertical="center" wrapText="1"/>
    </xf>
    <xf numFmtId="167" fontId="7" fillId="10" borderId="24" xfId="0" applyNumberFormat="1" applyFont="1" applyFill="1" applyBorder="1" applyAlignment="1">
      <alignment horizontal="center" vertical="center"/>
    </xf>
    <xf numFmtId="41" fontId="4" fillId="4" borderId="24" xfId="0" applyNumberFormat="1" applyFont="1" applyFill="1" applyBorder="1" applyAlignment="1">
      <alignment vertical="center"/>
    </xf>
    <xf numFmtId="41" fontId="4" fillId="11" borderId="24" xfId="0" applyNumberFormat="1" applyFont="1" applyFill="1" applyBorder="1" applyAlignment="1">
      <alignment vertical="center"/>
    </xf>
    <xf numFmtId="41" fontId="4" fillId="10" borderId="24" xfId="0" applyNumberFormat="1" applyFont="1" applyFill="1" applyBorder="1" applyAlignment="1">
      <alignment vertical="center"/>
    </xf>
    <xf numFmtId="41" fontId="4" fillId="0" borderId="24" xfId="0" applyNumberFormat="1" applyFont="1" applyBorder="1" applyAlignment="1">
      <alignment vertical="center"/>
    </xf>
    <xf numFmtId="41" fontId="13" fillId="11" borderId="24" xfId="0" applyNumberFormat="1" applyFont="1" applyFill="1" applyBorder="1" applyAlignment="1">
      <alignment vertical="center"/>
    </xf>
    <xf numFmtId="41" fontId="13" fillId="10" borderId="24" xfId="0" applyNumberFormat="1" applyFont="1" applyFill="1" applyBorder="1" applyAlignment="1">
      <alignment vertical="center"/>
    </xf>
    <xf numFmtId="41" fontId="13" fillId="0" borderId="24" xfId="0" applyNumberFormat="1" applyFont="1" applyBorder="1" applyAlignment="1">
      <alignment vertical="center"/>
    </xf>
    <xf numFmtId="41" fontId="13" fillId="4" borderId="24" xfId="0" applyNumberFormat="1" applyFont="1" applyFill="1" applyBorder="1" applyAlignment="1">
      <alignment vertical="center"/>
    </xf>
    <xf numFmtId="41" fontId="2" fillId="0" borderId="0" xfId="0" applyNumberFormat="1" applyFont="1" applyBorder="1"/>
    <xf numFmtId="41" fontId="0" fillId="0" borderId="0" xfId="0" applyNumberFormat="1"/>
    <xf numFmtId="41" fontId="3" fillId="4" borderId="24" xfId="0" applyNumberFormat="1" applyFont="1" applyFill="1" applyBorder="1" applyAlignment="1">
      <alignment vertical="center"/>
    </xf>
    <xf numFmtId="165" fontId="3" fillId="0" borderId="24" xfId="0" applyNumberFormat="1" applyFont="1" applyFill="1" applyBorder="1" applyAlignment="1">
      <alignment horizontal="center" vertical="center"/>
    </xf>
    <xf numFmtId="165" fontId="15" fillId="0" borderId="24" xfId="0" applyNumberFormat="1" applyFont="1" applyFill="1" applyBorder="1" applyAlignment="1">
      <alignment horizontal="center" vertical="center"/>
    </xf>
    <xf numFmtId="0" fontId="4" fillId="0" borderId="24" xfId="0" applyFont="1" applyFill="1" applyBorder="1" applyAlignment="1">
      <alignment vertical="center"/>
    </xf>
    <xf numFmtId="41" fontId="4" fillId="0" borderId="24" xfId="0" applyNumberFormat="1" applyFont="1" applyFill="1" applyBorder="1" applyAlignment="1">
      <alignment vertical="center"/>
    </xf>
    <xf numFmtId="41" fontId="4" fillId="0" borderId="24" xfId="0" applyNumberFormat="1" applyFont="1" applyBorder="1" applyAlignment="1" applyProtection="1">
      <alignment vertical="center"/>
      <protection locked="0"/>
    </xf>
    <xf numFmtId="0" fontId="4" fillId="0" borderId="24" xfId="0" applyFont="1" applyBorder="1" applyAlignment="1" applyProtection="1">
      <alignment vertical="center"/>
      <protection locked="0"/>
    </xf>
    <xf numFmtId="0" fontId="19" fillId="0" borderId="0" xfId="0" applyFont="1" applyAlignment="1">
      <alignment vertical="center"/>
    </xf>
    <xf numFmtId="0" fontId="0" fillId="0" borderId="0" xfId="0" applyFont="1" applyAlignment="1">
      <alignment vertical="center"/>
    </xf>
    <xf numFmtId="0" fontId="19" fillId="0" borderId="0" xfId="0" applyFont="1" applyBorder="1" applyAlignment="1">
      <alignment vertical="center"/>
    </xf>
    <xf numFmtId="0" fontId="4" fillId="0" borderId="24" xfId="0" applyFont="1" applyBorder="1" applyAlignment="1" applyProtection="1">
      <alignment vertical="center"/>
    </xf>
    <xf numFmtId="41" fontId="4" fillId="0" borderId="24" xfId="0" applyNumberFormat="1" applyFont="1" applyBorder="1" applyAlignment="1" applyProtection="1">
      <alignment vertical="center"/>
    </xf>
    <xf numFmtId="0" fontId="18" fillId="0" borderId="24" xfId="0" applyFont="1" applyBorder="1" applyAlignment="1">
      <alignment vertical="center"/>
    </xf>
    <xf numFmtId="41" fontId="18" fillId="0" borderId="24" xfId="0" applyNumberFormat="1" applyFont="1" applyBorder="1" applyAlignment="1">
      <alignment vertical="center"/>
    </xf>
    <xf numFmtId="0" fontId="4" fillId="0" borderId="24" xfId="0" applyFont="1" applyFill="1" applyBorder="1" applyAlignment="1" applyProtection="1">
      <alignment vertical="center"/>
      <protection locked="0"/>
    </xf>
    <xf numFmtId="0" fontId="3" fillId="14" borderId="0" xfId="0" applyFont="1" applyFill="1" applyAlignment="1">
      <alignment horizontal="center" vertical="center"/>
    </xf>
    <xf numFmtId="0" fontId="3" fillId="14"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xf>
    <xf numFmtId="0" fontId="3" fillId="13" borderId="28" xfId="0" applyFont="1" applyFill="1" applyBorder="1" applyAlignment="1">
      <alignment horizontal="center" vertical="center"/>
    </xf>
    <xf numFmtId="0" fontId="3" fillId="13" borderId="28"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3" fillId="13" borderId="28" xfId="0" applyFont="1" applyFill="1" applyBorder="1" applyAlignment="1">
      <alignment horizontal="justify" vertical="center" wrapText="1"/>
    </xf>
    <xf numFmtId="0" fontId="4" fillId="0" borderId="0" xfId="0" applyFont="1" applyAlignment="1">
      <alignment horizontal="justify" vertical="center" wrapText="1"/>
    </xf>
    <xf numFmtId="0" fontId="3"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15" borderId="0" xfId="0" applyFill="1" applyProtection="1"/>
    <xf numFmtId="0" fontId="22" fillId="15" borderId="0" xfId="0" applyFont="1" applyFill="1" applyAlignment="1" applyProtection="1"/>
    <xf numFmtId="0" fontId="0" fillId="0" borderId="0" xfId="0" applyProtection="1"/>
    <xf numFmtId="0" fontId="23" fillId="15" borderId="0" xfId="0" applyFont="1" applyFill="1" applyAlignment="1" applyProtection="1"/>
    <xf numFmtId="0" fontId="0" fillId="0" borderId="0" xfId="0" applyAlignment="1" applyProtection="1">
      <alignment vertical="center"/>
    </xf>
    <xf numFmtId="0" fontId="0" fillId="15" borderId="0" xfId="0" applyFill="1" applyAlignment="1" applyProtection="1">
      <alignment horizontal="right"/>
    </xf>
    <xf numFmtId="0" fontId="21" fillId="15" borderId="0" xfId="0" applyFont="1" applyFill="1" applyAlignment="1" applyProtection="1"/>
    <xf numFmtId="0" fontId="23" fillId="15" borderId="0" xfId="0" applyFont="1" applyFill="1" applyAlignment="1" applyProtection="1">
      <alignment horizontal="center"/>
    </xf>
    <xf numFmtId="0" fontId="23" fillId="15" borderId="0" xfId="0" applyFont="1" applyFill="1" applyAlignment="1" applyProtection="1">
      <alignment horizontal="left"/>
    </xf>
    <xf numFmtId="0" fontId="24" fillId="15" borderId="32" xfId="0" applyFont="1" applyFill="1" applyBorder="1" applyProtection="1"/>
    <xf numFmtId="0" fontId="0" fillId="15" borderId="32" xfId="0" applyFill="1" applyBorder="1" applyProtection="1"/>
    <xf numFmtId="0" fontId="0" fillId="16" borderId="33" xfId="0" applyFill="1" applyBorder="1" applyProtection="1"/>
    <xf numFmtId="0" fontId="0" fillId="16" borderId="34" xfId="0" applyFill="1" applyBorder="1" applyProtection="1"/>
    <xf numFmtId="0" fontId="0" fillId="15" borderId="34" xfId="0" applyFill="1" applyBorder="1" applyProtection="1"/>
    <xf numFmtId="0" fontId="0" fillId="15" borderId="36" xfId="0" applyFill="1" applyBorder="1" applyProtection="1"/>
    <xf numFmtId="0" fontId="25" fillId="16" borderId="37" xfId="0" applyFont="1" applyFill="1" applyBorder="1" applyProtection="1"/>
    <xf numFmtId="0" fontId="0" fillId="16" borderId="0" xfId="0" applyFill="1" applyBorder="1" applyProtection="1"/>
    <xf numFmtId="0" fontId="0" fillId="15" borderId="0" xfId="0" applyFill="1" applyBorder="1" applyProtection="1"/>
    <xf numFmtId="0" fontId="25" fillId="16" borderId="38" xfId="0" applyFont="1" applyFill="1" applyBorder="1" applyProtection="1"/>
    <xf numFmtId="0" fontId="25" fillId="16" borderId="0" xfId="0" applyFont="1" applyFill="1" applyBorder="1" applyProtection="1"/>
    <xf numFmtId="0" fontId="26" fillId="16" borderId="0" xfId="0" applyFont="1" applyFill="1" applyBorder="1" applyProtection="1"/>
    <xf numFmtId="0" fontId="0" fillId="15" borderId="0" xfId="0" applyFill="1" applyBorder="1" applyAlignment="1" applyProtection="1">
      <alignment horizontal="right"/>
    </xf>
    <xf numFmtId="0" fontId="26" fillId="15" borderId="0" xfId="0" applyFont="1" applyFill="1" applyBorder="1" applyAlignment="1" applyProtection="1">
      <alignment horizontal="right"/>
    </xf>
    <xf numFmtId="0" fontId="26" fillId="15" borderId="0" xfId="0" applyFont="1" applyFill="1" applyBorder="1" applyProtection="1"/>
    <xf numFmtId="0" fontId="0" fillId="15" borderId="40" xfId="0" applyFill="1" applyBorder="1" applyProtection="1"/>
    <xf numFmtId="0" fontId="0" fillId="15" borderId="37" xfId="0" applyFill="1" applyBorder="1" applyProtection="1"/>
    <xf numFmtId="0" fontId="0" fillId="15" borderId="38" xfId="0" applyFill="1" applyBorder="1" applyProtection="1"/>
    <xf numFmtId="0" fontId="25" fillId="15" borderId="0" xfId="0" applyFont="1" applyFill="1" applyBorder="1" applyAlignment="1" applyProtection="1"/>
    <xf numFmtId="0" fontId="0" fillId="15" borderId="0" xfId="0" applyFill="1" applyBorder="1" applyAlignment="1" applyProtection="1"/>
    <xf numFmtId="0" fontId="20" fillId="15" borderId="39" xfId="0" applyFont="1" applyFill="1" applyBorder="1" applyAlignment="1" applyProtection="1">
      <alignment horizontal="center"/>
      <protection locked="0"/>
    </xf>
    <xf numFmtId="0" fontId="0" fillId="15" borderId="44" xfId="0" applyFill="1" applyBorder="1" applyProtection="1"/>
    <xf numFmtId="0" fontId="27" fillId="15" borderId="0" xfId="0" applyFont="1" applyFill="1" applyBorder="1" applyProtection="1"/>
    <xf numFmtId="0" fontId="0" fillId="15" borderId="45" xfId="0" applyFill="1" applyBorder="1" applyProtection="1"/>
    <xf numFmtId="0" fontId="0" fillId="15" borderId="46" xfId="0" applyFill="1" applyBorder="1" applyProtection="1"/>
    <xf numFmtId="0" fontId="0" fillId="15" borderId="47" xfId="0" applyFill="1" applyBorder="1" applyProtection="1"/>
    <xf numFmtId="0" fontId="0" fillId="15" borderId="48" xfId="0" applyFill="1" applyBorder="1" applyProtection="1"/>
    <xf numFmtId="0" fontId="0" fillId="15" borderId="49" xfId="0" applyFill="1" applyBorder="1" applyProtection="1"/>
    <xf numFmtId="0" fontId="0" fillId="15" borderId="50" xfId="0" applyFill="1" applyBorder="1" applyProtection="1"/>
    <xf numFmtId="0" fontId="0" fillId="15" borderId="51" xfId="0" applyFill="1" applyBorder="1" applyProtection="1"/>
    <xf numFmtId="0" fontId="0" fillId="15" borderId="52" xfId="0" applyFill="1" applyBorder="1" applyProtection="1"/>
    <xf numFmtId="0" fontId="25" fillId="15" borderId="0" xfId="0" applyFont="1" applyFill="1" applyBorder="1" applyAlignment="1" applyProtection="1">
      <alignment horizontal="right"/>
    </xf>
    <xf numFmtId="0" fontId="25" fillId="15" borderId="51" xfId="0" applyFont="1" applyFill="1" applyBorder="1" applyAlignment="1" applyProtection="1">
      <alignment horizontal="right"/>
    </xf>
    <xf numFmtId="0" fontId="26" fillId="15" borderId="51" xfId="0" applyFont="1" applyFill="1" applyBorder="1" applyAlignment="1" applyProtection="1">
      <alignment horizontal="right"/>
    </xf>
    <xf numFmtId="0" fontId="0" fillId="15" borderId="53" xfId="0" applyFill="1" applyBorder="1" applyProtection="1"/>
    <xf numFmtId="170" fontId="21" fillId="15" borderId="0" xfId="0" applyNumberFormat="1" applyFont="1" applyFill="1" applyBorder="1" applyAlignment="1" applyProtection="1">
      <alignment vertical="center"/>
    </xf>
    <xf numFmtId="1" fontId="0" fillId="15" borderId="0" xfId="0" applyNumberFormat="1" applyFill="1" applyProtection="1"/>
    <xf numFmtId="0" fontId="25" fillId="15" borderId="37" xfId="0" applyFont="1" applyFill="1" applyBorder="1" applyAlignment="1" applyProtection="1"/>
    <xf numFmtId="0" fontId="25" fillId="15" borderId="44" xfId="0" applyFont="1" applyFill="1" applyBorder="1" applyAlignment="1" applyProtection="1"/>
    <xf numFmtId="0" fontId="27" fillId="15" borderId="0" xfId="0" applyFont="1" applyFill="1" applyBorder="1" applyAlignment="1" applyProtection="1">
      <alignment horizontal="right"/>
    </xf>
    <xf numFmtId="170" fontId="21" fillId="15" borderId="46" xfId="0" applyNumberFormat="1" applyFont="1" applyFill="1" applyBorder="1" applyAlignment="1" applyProtection="1">
      <alignment vertical="center"/>
    </xf>
    <xf numFmtId="171" fontId="21" fillId="15" borderId="46" xfId="0" applyNumberFormat="1" applyFont="1" applyFill="1" applyBorder="1" applyAlignment="1" applyProtection="1">
      <alignment vertical="center"/>
    </xf>
    <xf numFmtId="0" fontId="25" fillId="15" borderId="46" xfId="0" applyFont="1" applyFill="1" applyBorder="1" applyProtection="1"/>
    <xf numFmtId="0" fontId="25" fillId="16" borderId="56" xfId="0" applyFont="1" applyFill="1" applyBorder="1" applyProtection="1"/>
    <xf numFmtId="0" fontId="0" fillId="16" borderId="51" xfId="0" applyFill="1" applyBorder="1" applyProtection="1"/>
    <xf numFmtId="0" fontId="0" fillId="15" borderId="54" xfId="0" applyFill="1" applyBorder="1" applyProtection="1"/>
    <xf numFmtId="0" fontId="0" fillId="15" borderId="55" xfId="0" applyFill="1" applyBorder="1" applyProtection="1"/>
    <xf numFmtId="0" fontId="24" fillId="15" borderId="0" xfId="0" applyFont="1" applyFill="1" applyBorder="1" applyProtection="1"/>
    <xf numFmtId="0" fontId="0" fillId="16" borderId="35" xfId="0" applyFill="1" applyBorder="1" applyProtection="1"/>
    <xf numFmtId="0" fontId="0" fillId="15" borderId="0" xfId="0" applyFill="1" applyBorder="1" applyAlignment="1" applyProtection="1">
      <alignment vertical="justify" wrapText="1"/>
    </xf>
    <xf numFmtId="0" fontId="20" fillId="15" borderId="0" xfId="0" applyFont="1" applyFill="1" applyBorder="1" applyAlignment="1" applyProtection="1">
      <alignment horizontal="center"/>
    </xf>
    <xf numFmtId="0" fontId="28" fillId="15" borderId="0" xfId="0" applyFont="1" applyFill="1" applyBorder="1" applyAlignment="1" applyProtection="1">
      <alignment vertical="justify" wrapText="1"/>
    </xf>
    <xf numFmtId="1" fontId="25" fillId="15" borderId="0" xfId="0" applyNumberFormat="1" applyFont="1" applyFill="1" applyBorder="1" applyAlignment="1" applyProtection="1"/>
    <xf numFmtId="0" fontId="0" fillId="15" borderId="57" xfId="0" applyFill="1" applyBorder="1" applyProtection="1"/>
    <xf numFmtId="0" fontId="0" fillId="15" borderId="58" xfId="0" applyFill="1" applyBorder="1" applyProtection="1"/>
    <xf numFmtId="0" fontId="0" fillId="15" borderId="0" xfId="0" applyFill="1" applyAlignment="1" applyProtection="1"/>
    <xf numFmtId="0" fontId="18" fillId="0" borderId="0" xfId="0" applyFont="1" applyFill="1" applyBorder="1" applyAlignment="1">
      <alignment wrapText="1"/>
    </xf>
    <xf numFmtId="165" fontId="4" fillId="0" borderId="0" xfId="0" applyNumberFormat="1" applyFont="1" applyAlignment="1">
      <alignment horizontal="center" vertical="center"/>
    </xf>
    <xf numFmtId="165" fontId="31" fillId="0" borderId="0" xfId="0" applyNumberFormat="1" applyFont="1" applyBorder="1" applyAlignment="1">
      <alignment horizontal="center" vertical="center"/>
    </xf>
    <xf numFmtId="0" fontId="36" fillId="0" borderId="0" xfId="0" applyFont="1" applyFill="1" applyAlignment="1">
      <alignment wrapText="1"/>
    </xf>
    <xf numFmtId="0" fontId="37" fillId="0" borderId="0" xfId="0" applyFont="1" applyFill="1" applyBorder="1" applyAlignment="1">
      <alignment wrapText="1"/>
    </xf>
    <xf numFmtId="41" fontId="0" fillId="0" borderId="0" xfId="0" applyNumberFormat="1" applyAlignment="1">
      <alignment vertical="center"/>
    </xf>
    <xf numFmtId="9" fontId="0" fillId="0" borderId="0" xfId="0" applyNumberFormat="1"/>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9" fontId="1" fillId="0" borderId="0" xfId="0" applyNumberFormat="1" applyFont="1" applyAlignment="1">
      <alignment horizontal="center" vertical="center"/>
    </xf>
    <xf numFmtId="41" fontId="1" fillId="0" borderId="0" xfId="0" applyNumberFormat="1" applyFont="1" applyAlignment="1">
      <alignment horizontal="center"/>
    </xf>
    <xf numFmtId="0" fontId="8" fillId="17" borderId="0" xfId="0" applyFont="1" applyFill="1"/>
    <xf numFmtId="0" fontId="0" fillId="17" borderId="0" xfId="0" applyFill="1"/>
    <xf numFmtId="41" fontId="0" fillId="17" borderId="0" xfId="0" applyNumberFormat="1" applyFill="1"/>
    <xf numFmtId="9" fontId="0" fillId="17" borderId="0" xfId="0" applyNumberFormat="1" applyFill="1" applyAlignment="1">
      <alignment horizontal="center" vertical="center"/>
    </xf>
    <xf numFmtId="0" fontId="0" fillId="17" borderId="0" xfId="0" applyFont="1" applyFill="1" applyAlignment="1">
      <alignment horizontal="center"/>
    </xf>
    <xf numFmtId="0" fontId="0" fillId="0" borderId="0" xfId="0" applyFont="1" applyAlignment="1">
      <alignment horizontal="center" vertical="center"/>
    </xf>
    <xf numFmtId="0" fontId="0" fillId="0" borderId="0" xfId="0" applyAlignment="1">
      <alignment vertical="center" wrapText="1"/>
    </xf>
    <xf numFmtId="0" fontId="0" fillId="17" borderId="0" xfId="0" applyFill="1" applyAlignment="1">
      <alignment horizontal="center"/>
    </xf>
    <xf numFmtId="0" fontId="38" fillId="18" borderId="0" xfId="0" applyFont="1" applyFill="1" applyBorder="1" applyAlignment="1">
      <alignment horizontal="center" vertical="center"/>
    </xf>
    <xf numFmtId="0" fontId="38" fillId="18" borderId="0" xfId="0" applyFont="1" applyFill="1" applyBorder="1" applyAlignment="1">
      <alignment horizontal="right" vertical="center" wrapText="1"/>
    </xf>
    <xf numFmtId="41" fontId="38" fillId="18" borderId="0" xfId="0" applyNumberFormat="1" applyFont="1" applyFill="1" applyBorder="1" applyAlignment="1">
      <alignment vertical="center"/>
    </xf>
    <xf numFmtId="0" fontId="0" fillId="18" borderId="0" xfId="0" applyFont="1" applyFill="1" applyBorder="1" applyAlignment="1">
      <alignment horizontal="center" vertical="center"/>
    </xf>
    <xf numFmtId="0" fontId="0" fillId="18" borderId="62" xfId="0" applyFont="1" applyFill="1" applyBorder="1" applyAlignment="1">
      <alignment horizontal="center" vertical="center"/>
    </xf>
    <xf numFmtId="0" fontId="38" fillId="18" borderId="63" xfId="0" applyFont="1" applyFill="1" applyBorder="1" applyAlignment="1">
      <alignment horizontal="right" vertical="center" wrapText="1"/>
    </xf>
    <xf numFmtId="41" fontId="38" fillId="18" borderId="63" xfId="0" applyNumberFormat="1" applyFont="1" applyFill="1" applyBorder="1" applyAlignment="1">
      <alignment vertical="center"/>
    </xf>
    <xf numFmtId="0" fontId="38" fillId="18" borderId="0" xfId="0" applyFont="1" applyFill="1" applyBorder="1" applyAlignment="1">
      <alignment horizontal="right" vertical="center"/>
    </xf>
    <xf numFmtId="0" fontId="0" fillId="17" borderId="0" xfId="0" applyFill="1" applyAlignment="1">
      <alignment vertical="center"/>
    </xf>
    <xf numFmtId="0" fontId="41" fillId="0" borderId="0" xfId="0" applyFont="1"/>
    <xf numFmtId="0" fontId="39" fillId="0" borderId="0" xfId="0" applyFont="1"/>
    <xf numFmtId="41" fontId="43" fillId="12" borderId="0" xfId="0" applyNumberFormat="1" applyFont="1" applyFill="1" applyBorder="1" applyAlignment="1">
      <alignment vertical="center"/>
    </xf>
    <xf numFmtId="0" fontId="43" fillId="0" borderId="0" xfId="0" applyFont="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wrapText="1"/>
    </xf>
    <xf numFmtId="9" fontId="0" fillId="0" borderId="0" xfId="0" applyNumberFormat="1" applyAlignment="1">
      <alignment vertical="center"/>
    </xf>
    <xf numFmtId="0" fontId="44" fillId="0" borderId="65" xfId="0"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horizontal="center"/>
    </xf>
    <xf numFmtId="9" fontId="44" fillId="0" borderId="66" xfId="0" applyNumberFormat="1" applyFont="1" applyFill="1" applyBorder="1" applyAlignment="1">
      <alignment horizontal="center" vertical="center"/>
    </xf>
    <xf numFmtId="0" fontId="0" fillId="12" borderId="0" xfId="0" applyFill="1" applyBorder="1" applyAlignment="1">
      <alignment horizontal="center" vertical="center"/>
    </xf>
    <xf numFmtId="0" fontId="44" fillId="0" borderId="67" xfId="0" applyFont="1" applyFill="1" applyBorder="1" applyAlignment="1">
      <alignment horizontal="center"/>
    </xf>
    <xf numFmtId="9" fontId="44" fillId="0" borderId="68" xfId="0" applyNumberFormat="1" applyFont="1" applyFill="1" applyBorder="1" applyAlignment="1">
      <alignment horizontal="center" vertical="center"/>
    </xf>
    <xf numFmtId="0" fontId="45" fillId="12" borderId="0" xfId="0" applyFont="1" applyFill="1" applyBorder="1" applyAlignment="1">
      <alignment horizontal="right" vertical="center" wrapText="1"/>
    </xf>
    <xf numFmtId="41" fontId="45" fillId="12" borderId="0" xfId="0" applyNumberFormat="1" applyFont="1" applyFill="1"/>
    <xf numFmtId="9" fontId="45" fillId="12" borderId="0" xfId="0" applyNumberFormat="1" applyFont="1" applyFill="1"/>
    <xf numFmtId="0" fontId="45" fillId="12" borderId="0" xfId="0" applyFont="1" applyFill="1" applyAlignment="1">
      <alignment horizontal="center" vertical="center"/>
    </xf>
    <xf numFmtId="41" fontId="45" fillId="12" borderId="0" xfId="0" applyNumberFormat="1" applyFont="1" applyFill="1" applyAlignment="1">
      <alignment vertical="center"/>
    </xf>
    <xf numFmtId="9" fontId="45" fillId="12" borderId="0" xfId="0" applyNumberFormat="1" applyFont="1" applyFill="1" applyAlignment="1">
      <alignment vertical="center"/>
    </xf>
    <xf numFmtId="0" fontId="0" fillId="17" borderId="0" xfId="0" applyFill="1" applyBorder="1" applyAlignment="1">
      <alignment horizontal="center" vertical="center"/>
    </xf>
    <xf numFmtId="0" fontId="0" fillId="17" borderId="0" xfId="0" applyFont="1" applyFill="1" applyBorder="1" applyAlignment="1">
      <alignment vertical="center" wrapText="1"/>
    </xf>
    <xf numFmtId="0" fontId="45" fillId="17" borderId="0" xfId="0" applyFont="1" applyFill="1" applyBorder="1" applyAlignment="1">
      <alignment vertical="center" wrapText="1"/>
    </xf>
    <xf numFmtId="41" fontId="45" fillId="17" borderId="0" xfId="0" applyNumberFormat="1" applyFont="1" applyFill="1"/>
    <xf numFmtId="9" fontId="45" fillId="17" borderId="0" xfId="0" applyNumberFormat="1" applyFont="1" applyFill="1"/>
    <xf numFmtId="0" fontId="0" fillId="17" borderId="0" xfId="0" applyFill="1" applyAlignment="1">
      <alignment horizontal="center" vertical="center"/>
    </xf>
    <xf numFmtId="0" fontId="0" fillId="17" borderId="0" xfId="0" applyFill="1" applyAlignment="1">
      <alignment vertical="center" wrapText="1"/>
    </xf>
    <xf numFmtId="0" fontId="0" fillId="15" borderId="0" xfId="0" applyFill="1" applyBorder="1" applyAlignment="1" applyProtection="1">
      <alignment vertical="justify" wrapText="1"/>
    </xf>
    <xf numFmtId="0" fontId="0" fillId="15" borderId="0" xfId="0" applyFill="1" applyAlignment="1" applyProtection="1">
      <alignment vertical="justify" wrapText="1"/>
    </xf>
    <xf numFmtId="0" fontId="0" fillId="15" borderId="0" xfId="0" applyFill="1" applyBorder="1" applyAlignment="1" applyProtection="1">
      <alignment vertical="justify" wrapText="1"/>
    </xf>
    <xf numFmtId="0" fontId="0" fillId="17" borderId="0" xfId="0" applyFill="1" applyProtection="1"/>
    <xf numFmtId="0" fontId="20" fillId="15" borderId="0" xfId="0" applyFont="1" applyFill="1" applyBorder="1" applyAlignment="1" applyProtection="1">
      <alignment horizontal="center"/>
      <protection locked="0"/>
    </xf>
    <xf numFmtId="0" fontId="0" fillId="15" borderId="37" xfId="0" applyFill="1" applyBorder="1" applyAlignment="1" applyProtection="1"/>
    <xf numFmtId="0" fontId="0" fillId="15" borderId="0" xfId="0" applyFill="1" applyBorder="1" applyAlignment="1" applyProtection="1">
      <alignment wrapText="1"/>
    </xf>
    <xf numFmtId="0" fontId="0" fillId="15" borderId="38" xfId="0" applyFill="1" applyBorder="1" applyAlignment="1" applyProtection="1"/>
    <xf numFmtId="0" fontId="28" fillId="15" borderId="0" xfId="0" applyFont="1" applyFill="1" applyBorder="1" applyAlignment="1" applyProtection="1">
      <alignment wrapText="1"/>
    </xf>
    <xf numFmtId="0" fontId="0" fillId="15" borderId="40" xfId="0" applyFill="1" applyBorder="1" applyAlignment="1" applyProtection="1"/>
    <xf numFmtId="0" fontId="0" fillId="0" borderId="0" xfId="0" applyAlignment="1" applyProtection="1"/>
    <xf numFmtId="0" fontId="48" fillId="8" borderId="73" xfId="0" applyFont="1" applyFill="1" applyBorder="1" applyAlignment="1">
      <alignment vertical="center"/>
    </xf>
    <xf numFmtId="0" fontId="49" fillId="0" borderId="0" xfId="1" applyFont="1" applyAlignment="1" applyProtection="1">
      <alignment vertical="center"/>
    </xf>
    <xf numFmtId="49" fontId="49" fillId="0" borderId="74" xfId="3" applyNumberFormat="1" applyFont="1" applyFill="1" applyBorder="1" applyAlignment="1" applyProtection="1">
      <alignment vertical="center" wrapText="1"/>
      <protection locked="0"/>
    </xf>
    <xf numFmtId="3" fontId="49" fillId="0" borderId="74" xfId="3" applyNumberFormat="1" applyFont="1" applyFill="1" applyBorder="1" applyAlignment="1" applyProtection="1">
      <alignment horizontal="center" vertical="center"/>
      <protection locked="0"/>
    </xf>
    <xf numFmtId="49" fontId="49" fillId="0" borderId="74" xfId="3" applyNumberFormat="1" applyFont="1" applyFill="1" applyBorder="1" applyAlignment="1" applyProtection="1">
      <alignment horizontal="center" vertical="center" wrapText="1"/>
      <protection locked="0"/>
    </xf>
    <xf numFmtId="3" fontId="49" fillId="0" borderId="74" xfId="3" applyNumberFormat="1" applyFont="1" applyFill="1" applyBorder="1" applyAlignment="1" applyProtection="1">
      <alignment horizontal="right" vertical="center"/>
      <protection locked="0"/>
    </xf>
    <xf numFmtId="3" fontId="49" fillId="0" borderId="74" xfId="3" applyNumberFormat="1" applyFont="1" applyFill="1" applyBorder="1" applyAlignment="1" applyProtection="1">
      <alignment vertical="center"/>
      <protection locked="0"/>
    </xf>
    <xf numFmtId="0" fontId="49" fillId="15" borderId="0" xfId="1" applyFont="1" applyFill="1" applyProtection="1"/>
    <xf numFmtId="0" fontId="49" fillId="0" borderId="0" xfId="1" applyFont="1" applyProtection="1"/>
    <xf numFmtId="0" fontId="49" fillId="15" borderId="0" xfId="1" applyFont="1" applyFill="1" applyProtection="1">
      <protection locked="0"/>
    </xf>
    <xf numFmtId="0" fontId="49" fillId="0" borderId="0" xfId="1" applyFont="1" applyProtection="1">
      <protection locked="0"/>
    </xf>
    <xf numFmtId="49" fontId="49" fillId="19" borderId="71" xfId="3" applyNumberFormat="1" applyFont="1" applyFill="1" applyBorder="1" applyAlignment="1" applyProtection="1">
      <alignment vertical="center" wrapText="1"/>
    </xf>
    <xf numFmtId="49" fontId="49" fillId="0" borderId="71" xfId="3" applyNumberFormat="1" applyFont="1" applyFill="1" applyBorder="1" applyAlignment="1" applyProtection="1">
      <alignment vertical="center" wrapText="1"/>
      <protection locked="0"/>
    </xf>
    <xf numFmtId="0" fontId="47" fillId="0" borderId="0" xfId="0" applyFont="1"/>
    <xf numFmtId="3" fontId="49" fillId="0" borderId="71" xfId="3" applyNumberFormat="1" applyFont="1" applyFill="1" applyBorder="1" applyAlignment="1" applyProtection="1">
      <alignment horizontal="center" vertical="center"/>
      <protection locked="0"/>
    </xf>
    <xf numFmtId="49" fontId="49" fillId="0" borderId="71" xfId="3" applyNumberFormat="1" applyFont="1" applyFill="1" applyBorder="1" applyAlignment="1" applyProtection="1">
      <alignment horizontal="center" vertical="center" wrapText="1"/>
      <protection locked="0"/>
    </xf>
    <xf numFmtId="3" fontId="49" fillId="19" borderId="71" xfId="3" applyNumberFormat="1" applyFont="1" applyFill="1" applyBorder="1" applyAlignment="1" applyProtection="1">
      <alignment horizontal="right" vertical="center"/>
    </xf>
    <xf numFmtId="3" fontId="49" fillId="19" borderId="71" xfId="3" applyNumberFormat="1" applyFont="1" applyFill="1" applyBorder="1" applyAlignment="1" applyProtection="1">
      <alignment vertical="center"/>
    </xf>
    <xf numFmtId="0" fontId="50" fillId="0" borderId="0" xfId="1" applyFont="1" applyProtection="1"/>
    <xf numFmtId="0" fontId="50" fillId="15" borderId="0" xfId="1" applyFont="1" applyFill="1" applyProtection="1"/>
    <xf numFmtId="0" fontId="49" fillId="0" borderId="0" xfId="3" applyFont="1" applyAlignment="1" applyProtection="1">
      <alignment vertical="center"/>
    </xf>
    <xf numFmtId="0" fontId="49" fillId="0" borderId="0" xfId="3" applyFont="1" applyAlignment="1" applyProtection="1">
      <alignment horizontal="center" vertical="center"/>
    </xf>
    <xf numFmtId="3" fontId="49" fillId="0" borderId="0" xfId="3" applyNumberFormat="1" applyFont="1" applyAlignment="1" applyProtection="1">
      <alignment horizontal="center" vertical="center"/>
    </xf>
    <xf numFmtId="3" fontId="49" fillId="0" borderId="0" xfId="3" applyNumberFormat="1" applyFont="1" applyAlignment="1" applyProtection="1">
      <alignment horizontal="right" vertical="center"/>
    </xf>
    <xf numFmtId="3" fontId="49" fillId="0" borderId="0" xfId="1" applyNumberFormat="1" applyFont="1" applyProtection="1"/>
    <xf numFmtId="0" fontId="49" fillId="0" borderId="0" xfId="1" applyFont="1" applyAlignment="1" applyProtection="1">
      <alignment horizontal="center"/>
    </xf>
    <xf numFmtId="3" fontId="49" fillId="0" borderId="0" xfId="1" applyNumberFormat="1" applyFont="1" applyAlignment="1" applyProtection="1">
      <alignment horizontal="right"/>
    </xf>
    <xf numFmtId="0" fontId="52" fillId="15" borderId="0" xfId="1" applyFont="1" applyFill="1" applyAlignment="1" applyProtection="1">
      <alignment vertical="center"/>
    </xf>
    <xf numFmtId="0" fontId="52" fillId="0" borderId="0" xfId="1" applyFont="1" applyAlignment="1" applyProtection="1">
      <alignment vertical="center"/>
    </xf>
    <xf numFmtId="3" fontId="5" fillId="8" borderId="73" xfId="3" applyNumberFormat="1" applyFont="1" applyFill="1" applyBorder="1" applyAlignment="1" applyProtection="1">
      <alignment horizontal="center" vertical="center" wrapText="1"/>
    </xf>
    <xf numFmtId="0" fontId="50" fillId="9" borderId="0" xfId="3" applyFont="1" applyFill="1" applyAlignment="1" applyProtection="1">
      <alignment vertical="center"/>
    </xf>
    <xf numFmtId="0" fontId="50" fillId="9" borderId="0" xfId="3" applyFont="1" applyFill="1" applyAlignment="1" applyProtection="1">
      <alignment horizontal="center" vertical="center"/>
    </xf>
    <xf numFmtId="0" fontId="50" fillId="9" borderId="0" xfId="1" applyFont="1" applyFill="1" applyProtection="1"/>
    <xf numFmtId="3" fontId="50" fillId="9" borderId="0" xfId="3" applyNumberFormat="1" applyFont="1" applyFill="1" applyAlignment="1" applyProtection="1">
      <alignment horizontal="center" vertical="center"/>
    </xf>
    <xf numFmtId="3" fontId="50" fillId="9" borderId="0" xfId="3" applyNumberFormat="1" applyFont="1" applyFill="1" applyAlignment="1" applyProtection="1">
      <alignment horizontal="right" vertical="center"/>
    </xf>
    <xf numFmtId="3" fontId="51" fillId="9" borderId="0" xfId="3" applyNumberFormat="1" applyFont="1" applyFill="1" applyAlignment="1" applyProtection="1">
      <alignment horizontal="right" vertical="center"/>
    </xf>
    <xf numFmtId="3" fontId="51" fillId="9" borderId="72" xfId="3" applyNumberFormat="1" applyFont="1" applyFill="1" applyBorder="1" applyAlignment="1" applyProtection="1">
      <alignment horizontal="right" vertical="center"/>
    </xf>
    <xf numFmtId="0" fontId="47" fillId="0" borderId="74" xfId="0" applyFont="1" applyBorder="1" applyProtection="1">
      <protection locked="0"/>
    </xf>
    <xf numFmtId="0" fontId="49" fillId="17" borderId="0" xfId="1" applyFont="1" applyFill="1" applyProtection="1"/>
    <xf numFmtId="9" fontId="49" fillId="17" borderId="43" xfId="1" applyNumberFormat="1" applyFont="1" applyFill="1" applyBorder="1" applyAlignment="1" applyProtection="1">
      <alignment horizontal="center"/>
    </xf>
    <xf numFmtId="0" fontId="49" fillId="17" borderId="0" xfId="1" applyFont="1" applyFill="1" applyAlignment="1" applyProtection="1">
      <alignment vertical="center"/>
    </xf>
    <xf numFmtId="0" fontId="53" fillId="17" borderId="39" xfId="1" applyFont="1" applyFill="1" applyBorder="1" applyAlignment="1" applyProtection="1">
      <alignment vertical="center"/>
    </xf>
    <xf numFmtId="0" fontId="51" fillId="12" borderId="39" xfId="1" applyFont="1" applyFill="1" applyBorder="1" applyAlignment="1" applyProtection="1">
      <alignment horizontal="right"/>
    </xf>
    <xf numFmtId="0" fontId="51" fillId="9" borderId="39" xfId="1" applyFont="1" applyFill="1" applyBorder="1" applyAlignment="1" applyProtection="1">
      <alignment horizontal="right"/>
    </xf>
    <xf numFmtId="3" fontId="56" fillId="8" borderId="0" xfId="1" applyNumberFormat="1" applyFont="1" applyFill="1" applyProtection="1"/>
    <xf numFmtId="3" fontId="49" fillId="17" borderId="0" xfId="1" applyNumberFormat="1" applyFont="1" applyFill="1" applyProtection="1"/>
    <xf numFmtId="3" fontId="49" fillId="17" borderId="39" xfId="1" applyNumberFormat="1" applyFont="1" applyFill="1" applyBorder="1" applyAlignment="1" applyProtection="1">
      <alignment vertical="center"/>
      <protection locked="0"/>
    </xf>
    <xf numFmtId="3" fontId="49" fillId="17" borderId="0" xfId="1" applyNumberFormat="1" applyFont="1" applyFill="1" applyAlignment="1" applyProtection="1">
      <alignment vertical="center"/>
    </xf>
    <xf numFmtId="3" fontId="49" fillId="17" borderId="39" xfId="1" applyNumberFormat="1" applyFont="1" applyFill="1" applyBorder="1" applyAlignment="1" applyProtection="1">
      <alignment vertical="center"/>
    </xf>
    <xf numFmtId="3" fontId="51" fillId="12" borderId="39" xfId="1" applyNumberFormat="1" applyFont="1" applyFill="1" applyBorder="1" applyProtection="1"/>
    <xf numFmtId="3" fontId="57" fillId="12" borderId="0" xfId="1" applyNumberFormat="1" applyFont="1" applyFill="1" applyProtection="1"/>
    <xf numFmtId="3" fontId="51" fillId="9" borderId="39" xfId="1" applyNumberFormat="1" applyFont="1" applyFill="1" applyBorder="1" applyProtection="1"/>
    <xf numFmtId="3" fontId="51" fillId="9" borderId="0" xfId="1" applyNumberFormat="1" applyFont="1" applyFill="1" applyProtection="1"/>
    <xf numFmtId="3" fontId="49" fillId="17" borderId="0" xfId="1" applyNumberFormat="1" applyFont="1" applyFill="1" applyAlignment="1" applyProtection="1">
      <alignment horizontal="right"/>
    </xf>
    <xf numFmtId="3" fontId="53" fillId="17" borderId="0" xfId="1" applyNumberFormat="1" applyFont="1" applyFill="1" applyProtection="1"/>
    <xf numFmtId="9" fontId="49" fillId="0" borderId="0" xfId="1" applyNumberFormat="1" applyFont="1" applyAlignment="1" applyProtection="1">
      <alignment horizontal="center"/>
    </xf>
    <xf numFmtId="3" fontId="4" fillId="0" borderId="0" xfId="0" applyNumberFormat="1" applyFont="1" applyProtection="1"/>
    <xf numFmtId="1" fontId="25" fillId="15" borderId="0" xfId="0" applyNumberFormat="1" applyFont="1" applyFill="1" applyBorder="1" applyAlignment="1" applyProtection="1">
      <alignment horizontal="center"/>
      <protection locked="0"/>
    </xf>
    <xf numFmtId="0" fontId="0" fillId="0" borderId="52" xfId="0" applyBorder="1" applyProtection="1"/>
    <xf numFmtId="0" fontId="26" fillId="15" borderId="44" xfId="0" applyFont="1" applyFill="1" applyBorder="1" applyAlignment="1" applyProtection="1">
      <alignment horizontal="right"/>
    </xf>
    <xf numFmtId="0" fontId="0" fillId="17" borderId="44" xfId="0" applyFill="1" applyBorder="1" applyProtection="1"/>
    <xf numFmtId="37" fontId="51" fillId="12" borderId="39" xfId="1" applyNumberFormat="1" applyFont="1" applyFill="1" applyBorder="1" applyProtection="1"/>
    <xf numFmtId="165" fontId="19" fillId="0" borderId="0" xfId="0" applyNumberFormat="1" applyFont="1" applyBorder="1"/>
    <xf numFmtId="0" fontId="0" fillId="15" borderId="0" xfId="0" applyFill="1" applyBorder="1" applyAlignment="1" applyProtection="1">
      <alignment vertical="justify" wrapText="1"/>
    </xf>
    <xf numFmtId="3" fontId="54" fillId="17" borderId="39" xfId="1" applyNumberFormat="1" applyFont="1" applyFill="1" applyBorder="1" applyAlignment="1" applyProtection="1">
      <alignment vertical="center"/>
      <protection locked="0"/>
    </xf>
    <xf numFmtId="3" fontId="54" fillId="20" borderId="41" xfId="1" applyNumberFormat="1" applyFont="1" applyFill="1" applyBorder="1" applyAlignment="1" applyProtection="1">
      <alignment horizontal="right" vertical="center"/>
    </xf>
    <xf numFmtId="3" fontId="54" fillId="20" borderId="46" xfId="1" applyNumberFormat="1" applyFont="1" applyFill="1" applyBorder="1" applyAlignment="1" applyProtection="1">
      <alignment horizontal="right" vertical="center"/>
    </xf>
    <xf numFmtId="164" fontId="4" fillId="0" borderId="10" xfId="0" applyNumberFormat="1" applyFont="1" applyFill="1" applyBorder="1" applyAlignment="1" applyProtection="1">
      <alignment horizontal="center" vertical="center" wrapText="1"/>
    </xf>
    <xf numFmtId="41" fontId="4" fillId="0" borderId="10" xfId="0" applyNumberFormat="1" applyFont="1" applyBorder="1" applyAlignment="1" applyProtection="1">
      <alignment horizontal="right"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wrapText="1"/>
    </xf>
    <xf numFmtId="0" fontId="58" fillId="0" borderId="0" xfId="0" applyFont="1" applyFill="1" applyAlignment="1">
      <alignment horizontal="center" vertical="center"/>
    </xf>
    <xf numFmtId="0" fontId="58" fillId="0" borderId="0" xfId="0" applyFont="1" applyFill="1" applyAlignment="1">
      <alignment vertical="center" wrapText="1"/>
    </xf>
    <xf numFmtId="9" fontId="58" fillId="0" borderId="0" xfId="0" applyNumberFormat="1" applyFont="1" applyFill="1" applyAlignment="1">
      <alignment vertical="center" wrapText="1"/>
    </xf>
    <xf numFmtId="0" fontId="0" fillId="0" borderId="0" xfId="0"/>
    <xf numFmtId="0" fontId="53" fillId="7" borderId="10" xfId="0" applyFont="1" applyFill="1" applyBorder="1" applyAlignment="1">
      <alignment vertical="center" wrapText="1"/>
    </xf>
    <xf numFmtId="0" fontId="53" fillId="7" borderId="10" xfId="0" applyFont="1" applyFill="1" applyBorder="1" applyAlignment="1">
      <alignment horizontal="center" vertical="center"/>
    </xf>
    <xf numFmtId="0" fontId="49" fillId="0" borderId="10" xfId="0" applyFont="1" applyFill="1" applyBorder="1" applyAlignment="1">
      <alignment vertical="center" wrapText="1"/>
    </xf>
    <xf numFmtId="0" fontId="49" fillId="6" borderId="10" xfId="0" applyFont="1" applyFill="1" applyBorder="1" applyAlignment="1">
      <alignment horizontal="center" vertical="center"/>
    </xf>
    <xf numFmtId="0" fontId="49" fillId="7" borderId="10" xfId="0" applyFont="1" applyFill="1" applyBorder="1" applyAlignment="1">
      <alignment horizontal="center" vertical="center"/>
    </xf>
    <xf numFmtId="164" fontId="4" fillId="7" borderId="10" xfId="0" applyNumberFormat="1" applyFont="1" applyFill="1" applyBorder="1" applyAlignment="1" applyProtection="1">
      <alignment horizontal="center" vertical="center" wrapText="1"/>
    </xf>
    <xf numFmtId="41" fontId="4" fillId="7" borderId="10" xfId="0" applyNumberFormat="1" applyFont="1" applyFill="1" applyBorder="1" applyAlignment="1" applyProtection="1">
      <alignment horizontal="right" vertical="center"/>
    </xf>
    <xf numFmtId="0" fontId="53" fillId="6" borderId="10" xfId="0" applyFont="1" applyFill="1" applyBorder="1" applyAlignment="1">
      <alignment vertical="center" wrapText="1"/>
    </xf>
    <xf numFmtId="0" fontId="0" fillId="0" borderId="0" xfId="0"/>
    <xf numFmtId="49" fontId="5" fillId="8" borderId="0" xfId="0" applyNumberFormat="1" applyFont="1" applyFill="1" applyBorder="1" applyAlignment="1">
      <alignment horizontal="center" vertical="center"/>
    </xf>
    <xf numFmtId="49" fontId="5" fillId="8" borderId="0" xfId="0" applyNumberFormat="1" applyFont="1" applyFill="1" applyAlignment="1">
      <alignment horizontal="center" vertical="center"/>
    </xf>
    <xf numFmtId="0" fontId="0" fillId="0" borderId="0" xfId="0"/>
    <xf numFmtId="10" fontId="53" fillId="17" borderId="39" xfId="4" applyNumberFormat="1" applyFont="1" applyFill="1" applyBorder="1" applyAlignment="1" applyProtection="1">
      <alignment horizontal="center" vertical="center"/>
    </xf>
    <xf numFmtId="10" fontId="51" fillId="12" borderId="39" xfId="4" applyNumberFormat="1" applyFont="1" applyFill="1" applyBorder="1" applyAlignment="1" applyProtection="1">
      <alignment horizontal="center" vertical="center"/>
    </xf>
    <xf numFmtId="10" fontId="51" fillId="9" borderId="39" xfId="4" applyNumberFormat="1" applyFont="1" applyFill="1" applyBorder="1" applyAlignment="1" applyProtection="1">
      <alignment horizontal="center" vertical="center"/>
    </xf>
    <xf numFmtId="49" fontId="59" fillId="8" borderId="0" xfId="0" applyNumberFormat="1" applyFont="1" applyFill="1" applyAlignment="1">
      <alignment horizontal="center" vertical="center"/>
    </xf>
    <xf numFmtId="0" fontId="60" fillId="0" borderId="0" xfId="0" applyFont="1"/>
    <xf numFmtId="49" fontId="8" fillId="0" borderId="0" xfId="0" applyNumberFormat="1" applyFont="1" applyAlignment="1">
      <alignment horizontal="center" vertical="center"/>
    </xf>
    <xf numFmtId="168" fontId="4" fillId="0" borderId="1" xfId="0" applyNumberFormat="1" applyFont="1" applyFill="1" applyBorder="1" applyAlignment="1">
      <alignment horizontal="center" vertical="center"/>
    </xf>
    <xf numFmtId="172" fontId="4" fillId="0" borderId="0" xfId="0" applyNumberFormat="1" applyFont="1" applyFill="1" applyBorder="1" applyAlignment="1">
      <alignment horizontal="right" vertical="center"/>
    </xf>
    <xf numFmtId="172" fontId="58" fillId="0" borderId="0" xfId="0" applyNumberFormat="1" applyFont="1" applyFill="1" applyBorder="1" applyAlignment="1">
      <alignment horizontal="right" vertical="center"/>
    </xf>
    <xf numFmtId="172" fontId="4" fillId="0" borderId="0" xfId="0" applyNumberFormat="1" applyFont="1" applyFill="1" applyAlignment="1">
      <alignment horizontal="right" vertical="center"/>
    </xf>
    <xf numFmtId="172" fontId="58"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17" borderId="0" xfId="0" applyFill="1" applyAlignment="1" applyProtection="1">
      <alignment vertical="center"/>
    </xf>
    <xf numFmtId="0" fontId="23" fillId="17" borderId="0" xfId="0" applyFont="1" applyFill="1" applyAlignment="1" applyProtection="1">
      <alignment vertical="top"/>
    </xf>
    <xf numFmtId="164" fontId="21" fillId="15" borderId="0" xfId="0" applyNumberFormat="1" applyFont="1" applyFill="1" applyBorder="1" applyAlignment="1" applyProtection="1">
      <alignment horizontal="center"/>
    </xf>
    <xf numFmtId="0" fontId="25" fillId="15" borderId="0" xfId="0" applyFont="1" applyFill="1" applyBorder="1" applyAlignment="1" applyProtection="1">
      <alignment horizontal="center" vertical="center"/>
    </xf>
    <xf numFmtId="0" fontId="1" fillId="15" borderId="0" xfId="0" applyFont="1" applyFill="1" applyProtection="1"/>
    <xf numFmtId="0" fontId="0" fillId="17" borderId="0" xfId="0" applyFill="1" applyAlignment="1" applyProtection="1">
      <alignment horizontal="left"/>
    </xf>
    <xf numFmtId="0" fontId="61" fillId="15" borderId="0" xfId="0" applyFont="1" applyFill="1" applyBorder="1" applyAlignment="1" applyProtection="1"/>
    <xf numFmtId="0" fontId="25" fillId="17" borderId="37" xfId="0" applyFont="1" applyFill="1" applyBorder="1" applyProtection="1"/>
    <xf numFmtId="0" fontId="0" fillId="17" borderId="0" xfId="0" applyFill="1" applyBorder="1" applyProtection="1"/>
    <xf numFmtId="0" fontId="25" fillId="16" borderId="33" xfId="0" applyFont="1" applyFill="1" applyBorder="1" applyProtection="1"/>
    <xf numFmtId="0" fontId="25" fillId="17" borderId="38" xfId="0" applyFont="1" applyFill="1" applyBorder="1" applyProtection="1"/>
    <xf numFmtId="0" fontId="25" fillId="17" borderId="0" xfId="0" applyFont="1" applyFill="1" applyBorder="1" applyProtection="1"/>
    <xf numFmtId="0" fontId="26" fillId="17" borderId="0" xfId="0" applyFont="1" applyFill="1" applyBorder="1" applyProtection="1"/>
    <xf numFmtId="168" fontId="25" fillId="15" borderId="0" xfId="0" applyNumberFormat="1" applyFont="1" applyFill="1" applyBorder="1" applyAlignment="1" applyProtection="1">
      <alignment horizontal="center"/>
    </xf>
    <xf numFmtId="166" fontId="25" fillId="15" borderId="0" xfId="0" applyNumberFormat="1" applyFont="1" applyFill="1" applyBorder="1" applyAlignment="1" applyProtection="1">
      <alignment horizontal="center"/>
      <protection locked="0"/>
    </xf>
    <xf numFmtId="0" fontId="0" fillId="17" borderId="0" xfId="0" applyFill="1" applyBorder="1" applyAlignment="1" applyProtection="1">
      <alignment horizontal="right"/>
    </xf>
    <xf numFmtId="0" fontId="25" fillId="16" borderId="35" xfId="0" applyFont="1" applyFill="1" applyBorder="1" applyProtection="1"/>
    <xf numFmtId="0" fontId="25" fillId="16" borderId="34" xfId="0" applyFont="1" applyFill="1" applyBorder="1" applyProtection="1"/>
    <xf numFmtId="0" fontId="25" fillId="15" borderId="34" xfId="0" applyFont="1" applyFill="1" applyBorder="1" applyProtection="1"/>
    <xf numFmtId="0" fontId="0" fillId="0" borderId="0" xfId="0"/>
    <xf numFmtId="0" fontId="3" fillId="21" borderId="28" xfId="0" applyFont="1" applyFill="1" applyBorder="1" applyAlignment="1">
      <alignment horizontal="center" vertical="center"/>
    </xf>
    <xf numFmtId="0" fontId="3" fillId="21" borderId="28" xfId="0" applyFont="1" applyFill="1" applyBorder="1" applyAlignment="1">
      <alignment horizontal="center" vertical="center" wrapText="1"/>
    </xf>
    <xf numFmtId="0" fontId="0" fillId="0" borderId="28" xfId="0" applyBorder="1"/>
    <xf numFmtId="172" fontId="0" fillId="0" borderId="28" xfId="0" applyNumberFormat="1" applyBorder="1" applyAlignment="1">
      <alignment vertical="center"/>
    </xf>
    <xf numFmtId="0" fontId="0" fillId="0" borderId="28" xfId="0" applyBorder="1" applyAlignment="1">
      <alignment vertical="center" wrapText="1"/>
    </xf>
    <xf numFmtId="0" fontId="0" fillId="0" borderId="28" xfId="0" applyBorder="1" applyAlignment="1">
      <alignment horizontal="justify" vertical="center" wrapText="1"/>
    </xf>
    <xf numFmtId="0" fontId="0" fillId="0" borderId="28" xfId="0" applyFill="1" applyBorder="1" applyAlignment="1">
      <alignment vertical="center" wrapText="1"/>
    </xf>
    <xf numFmtId="4" fontId="4" fillId="0" borderId="0" xfId="5" applyNumberFormat="1" applyFont="1" applyAlignment="1">
      <alignment horizontal="right" vertical="center"/>
    </xf>
    <xf numFmtId="9" fontId="4" fillId="0" borderId="0" xfId="4" applyFont="1" applyAlignment="1">
      <alignment horizontal="right" vertical="center"/>
    </xf>
    <xf numFmtId="10" fontId="4" fillId="0" borderId="0" xfId="4" applyNumberFormat="1" applyFont="1" applyAlignment="1">
      <alignment horizontal="right" vertical="center"/>
    </xf>
    <xf numFmtId="4" fontId="0" fillId="0" borderId="0" xfId="0" applyNumberFormat="1" applyFill="1" applyBorder="1" applyAlignment="1">
      <alignment horizontal="center"/>
    </xf>
    <xf numFmtId="4" fontId="4" fillId="0" borderId="0" xfId="0" applyNumberFormat="1" applyFont="1" applyAlignment="1">
      <alignment horizontal="right" vertical="center"/>
    </xf>
    <xf numFmtId="10" fontId="4" fillId="0" borderId="0" xfId="0" applyNumberFormat="1" applyFont="1" applyAlignment="1">
      <alignment horizontal="right" vertical="center"/>
    </xf>
    <xf numFmtId="164" fontId="0" fillId="0" borderId="0" xfId="0" applyNumberFormat="1" applyFill="1" applyBorder="1" applyAlignment="1">
      <alignment horizontal="left"/>
    </xf>
    <xf numFmtId="41" fontId="4" fillId="22" borderId="39" xfId="0" applyNumberFormat="1" applyFont="1" applyFill="1" applyBorder="1" applyAlignment="1">
      <alignment horizontal="right" vertical="center"/>
    </xf>
    <xf numFmtId="4" fontId="2" fillId="0" borderId="0" xfId="0" applyNumberFormat="1" applyFont="1" applyBorder="1"/>
    <xf numFmtId="4" fontId="0" fillId="0" borderId="0" xfId="0" applyNumberFormat="1"/>
    <xf numFmtId="10" fontId="2" fillId="0" borderId="0" xfId="4" applyNumberFormat="1" applyFont="1" applyBorder="1"/>
    <xf numFmtId="41" fontId="0" fillId="22" borderId="39" xfId="0" applyNumberFormat="1" applyFill="1" applyBorder="1"/>
    <xf numFmtId="10" fontId="0" fillId="0" borderId="0" xfId="4" applyNumberFormat="1" applyFont="1"/>
    <xf numFmtId="10" fontId="0" fillId="0" borderId="0" xfId="4" applyNumberFormat="1" applyFont="1" applyAlignment="1">
      <alignment vertical="center"/>
    </xf>
    <xf numFmtId="10" fontId="0" fillId="0" borderId="0" xfId="0" applyNumberFormat="1" applyAlignment="1">
      <alignment horizontal="center" vertical="center"/>
    </xf>
    <xf numFmtId="10" fontId="38" fillId="18" borderId="0" xfId="0" applyNumberFormat="1" applyFont="1" applyFill="1" applyBorder="1" applyAlignment="1">
      <alignment horizontal="center" vertical="center"/>
    </xf>
    <xf numFmtId="10" fontId="38" fillId="18" borderId="64" xfId="4" applyNumberFormat="1" applyFont="1" applyFill="1" applyBorder="1" applyAlignment="1">
      <alignment horizontal="center" vertical="center"/>
    </xf>
    <xf numFmtId="164" fontId="0" fillId="0" borderId="0" xfId="0" applyNumberFormat="1" applyFill="1" applyBorder="1" applyAlignment="1">
      <alignment horizontal="right"/>
    </xf>
    <xf numFmtId="0" fontId="62" fillId="17" borderId="0" xfId="0" applyFont="1" applyFill="1" applyBorder="1" applyProtection="1"/>
    <xf numFmtId="0" fontId="0" fillId="17" borderId="0" xfId="0" applyFill="1" applyBorder="1" applyAlignment="1" applyProtection="1">
      <alignment horizontal="center"/>
    </xf>
    <xf numFmtId="0" fontId="0" fillId="0" borderId="0" xfId="0"/>
    <xf numFmtId="0" fontId="4" fillId="0" borderId="76" xfId="0" applyFont="1" applyFill="1" applyBorder="1" applyAlignment="1">
      <alignment vertical="center" wrapText="1"/>
    </xf>
    <xf numFmtId="0" fontId="0" fillId="17" borderId="37" xfId="0" applyFill="1" applyBorder="1" applyAlignment="1" applyProtection="1">
      <alignment horizontal="justify" vertical="center"/>
      <protection locked="0"/>
    </xf>
    <xf numFmtId="0" fontId="0" fillId="17" borderId="0" xfId="0" applyFill="1" applyBorder="1" applyAlignment="1" applyProtection="1">
      <alignment horizontal="justify" vertical="center"/>
      <protection locked="0"/>
    </xf>
    <xf numFmtId="0" fontId="0" fillId="17" borderId="40" xfId="0" applyFill="1" applyBorder="1" applyAlignment="1" applyProtection="1">
      <alignment horizontal="justify" vertical="center"/>
      <protection locked="0"/>
    </xf>
    <xf numFmtId="0" fontId="1" fillId="17" borderId="32" xfId="0" applyFont="1" applyFill="1" applyBorder="1" applyAlignment="1" applyProtection="1">
      <alignment horizontal="center"/>
      <protection locked="0"/>
    </xf>
    <xf numFmtId="0" fontId="1" fillId="17" borderId="0" xfId="0" applyFont="1" applyFill="1" applyAlignment="1" applyProtection="1">
      <alignment horizontal="center"/>
    </xf>
    <xf numFmtId="0" fontId="1" fillId="17" borderId="32" xfId="0" applyFont="1" applyFill="1" applyBorder="1" applyAlignment="1" applyProtection="1">
      <protection locked="0"/>
    </xf>
    <xf numFmtId="0" fontId="0" fillId="17" borderId="54" xfId="0" applyFill="1" applyBorder="1" applyAlignment="1" applyProtection="1">
      <alignment horizontal="justify" vertical="center"/>
      <protection locked="0"/>
    </xf>
    <xf numFmtId="0" fontId="0" fillId="17" borderId="32" xfId="0" applyFill="1" applyBorder="1" applyAlignment="1" applyProtection="1">
      <alignment horizontal="justify" vertical="center"/>
      <protection locked="0"/>
    </xf>
    <xf numFmtId="0" fontId="0" fillId="17" borderId="55" xfId="0" applyFill="1" applyBorder="1" applyAlignment="1" applyProtection="1">
      <alignment horizontal="justify" vertical="center"/>
      <protection locked="0"/>
    </xf>
    <xf numFmtId="0" fontId="0" fillId="17" borderId="33" xfId="0" applyFill="1" applyBorder="1" applyAlignment="1" applyProtection="1">
      <alignment horizontal="justify" vertical="center"/>
      <protection locked="0"/>
    </xf>
    <xf numFmtId="0" fontId="0" fillId="17" borderId="34" xfId="0" applyFill="1" applyBorder="1" applyAlignment="1" applyProtection="1">
      <alignment horizontal="justify" vertical="center"/>
      <protection locked="0"/>
    </xf>
    <xf numFmtId="0" fontId="0" fillId="17" borderId="36" xfId="0" applyFill="1" applyBorder="1" applyAlignment="1" applyProtection="1">
      <alignment horizontal="justify" vertical="center"/>
      <protection locked="0"/>
    </xf>
    <xf numFmtId="0" fontId="0" fillId="17" borderId="29" xfId="0" applyFill="1" applyBorder="1" applyAlignment="1" applyProtection="1">
      <alignment horizontal="center"/>
    </xf>
    <xf numFmtId="0" fontId="0" fillId="17" borderId="30" xfId="0" applyFill="1" applyBorder="1" applyAlignment="1" applyProtection="1">
      <alignment horizontal="center"/>
    </xf>
    <xf numFmtId="0" fontId="0" fillId="17" borderId="31" xfId="0" applyFill="1" applyBorder="1" applyAlignment="1" applyProtection="1">
      <alignment horizontal="center"/>
    </xf>
    <xf numFmtId="0" fontId="1" fillId="17" borderId="29" xfId="0" applyFont="1" applyFill="1" applyBorder="1" applyAlignment="1" applyProtection="1">
      <alignment horizontal="center"/>
      <protection locked="0"/>
    </xf>
    <xf numFmtId="0" fontId="1" fillId="17" borderId="30" xfId="0" applyFont="1" applyFill="1" applyBorder="1" applyAlignment="1" applyProtection="1">
      <alignment horizontal="center"/>
      <protection locked="0"/>
    </xf>
    <xf numFmtId="0" fontId="1" fillId="17" borderId="31" xfId="0" applyFont="1" applyFill="1" applyBorder="1" applyAlignment="1" applyProtection="1">
      <alignment horizontal="center"/>
      <protection locked="0"/>
    </xf>
    <xf numFmtId="0" fontId="1" fillId="17" borderId="29" xfId="0" applyFont="1" applyFill="1" applyBorder="1" applyAlignment="1" applyProtection="1">
      <alignment horizontal="center"/>
    </xf>
    <xf numFmtId="0" fontId="1" fillId="17" borderId="30" xfId="0" applyFont="1" applyFill="1" applyBorder="1" applyAlignment="1" applyProtection="1">
      <alignment horizontal="center"/>
    </xf>
    <xf numFmtId="0" fontId="1" fillId="17" borderId="31" xfId="0" applyFont="1" applyFill="1" applyBorder="1" applyAlignment="1" applyProtection="1">
      <alignment horizontal="center"/>
    </xf>
    <xf numFmtId="0" fontId="27" fillId="0" borderId="39" xfId="0" applyFont="1" applyBorder="1" applyAlignment="1" applyProtection="1">
      <alignment horizontal="justify" vertical="center" wrapText="1"/>
    </xf>
    <xf numFmtId="0" fontId="30" fillId="0" borderId="39" xfId="0" applyFont="1" applyBorder="1" applyAlignment="1" applyProtection="1">
      <alignment horizontal="justify" vertical="center" wrapText="1"/>
    </xf>
    <xf numFmtId="0" fontId="4" fillId="0" borderId="50" xfId="0" applyFont="1" applyBorder="1" applyAlignment="1" applyProtection="1">
      <alignment horizontal="justify" vertical="center" wrapText="1"/>
    </xf>
    <xf numFmtId="0" fontId="4" fillId="0" borderId="51" xfId="0" applyFont="1" applyBorder="1" applyAlignment="1" applyProtection="1">
      <alignment horizontal="justify" vertical="center" wrapText="1"/>
    </xf>
    <xf numFmtId="0" fontId="4" fillId="0" borderId="53" xfId="0" applyFont="1" applyBorder="1" applyAlignment="1" applyProtection="1">
      <alignment horizontal="justify" vertical="center" wrapText="1"/>
    </xf>
    <xf numFmtId="0" fontId="4" fillId="0" borderId="38"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0" xfId="0" applyFont="1" applyBorder="1" applyAlignment="1" applyProtection="1">
      <alignment horizontal="justify" vertical="center" wrapText="1"/>
    </xf>
    <xf numFmtId="0" fontId="4" fillId="0" borderId="48" xfId="0" applyFont="1" applyBorder="1" applyAlignment="1" applyProtection="1">
      <alignment horizontal="justify" vertical="center" wrapText="1"/>
    </xf>
    <xf numFmtId="0" fontId="4" fillId="0" borderId="46" xfId="0" applyFont="1" applyBorder="1" applyAlignment="1" applyProtection="1">
      <alignment horizontal="justify" vertical="center" wrapText="1"/>
    </xf>
    <xf numFmtId="0" fontId="4" fillId="0" borderId="49" xfId="0" applyFont="1" applyBorder="1" applyAlignment="1" applyProtection="1">
      <alignment horizontal="justify" vertical="center" wrapText="1"/>
    </xf>
    <xf numFmtId="0" fontId="27" fillId="0" borderId="56" xfId="0" applyFont="1" applyBorder="1" applyAlignment="1" applyProtection="1">
      <alignment horizontal="left" vertical="center" wrapText="1"/>
    </xf>
    <xf numFmtId="0" fontId="27" fillId="0" borderId="51"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27" fillId="0" borderId="37"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44" xfId="0" applyFont="1" applyBorder="1" applyAlignment="1" applyProtection="1">
      <alignment horizontal="left" vertical="center" wrapText="1"/>
    </xf>
    <xf numFmtId="0" fontId="27" fillId="0" borderId="45" xfId="0" applyFont="1" applyBorder="1" applyAlignment="1" applyProtection="1">
      <alignment horizontal="left" vertical="center" wrapText="1"/>
    </xf>
    <xf numFmtId="0" fontId="27" fillId="0" borderId="46" xfId="0" applyFont="1" applyBorder="1" applyAlignment="1" applyProtection="1">
      <alignment horizontal="left" vertical="center" wrapText="1"/>
    </xf>
    <xf numFmtId="0" fontId="27" fillId="0" borderId="47" xfId="0" applyFont="1" applyBorder="1" applyAlignment="1" applyProtection="1">
      <alignment horizontal="left" vertical="center" wrapText="1"/>
    </xf>
    <xf numFmtId="2" fontId="0" fillId="0" borderId="39" xfId="0" applyNumberFormat="1" applyBorder="1" applyAlignment="1" applyProtection="1">
      <alignment horizontal="center" vertical="center" wrapText="1"/>
    </xf>
    <xf numFmtId="0" fontId="4" fillId="0" borderId="50" xfId="0" applyNumberFormat="1" applyFont="1" applyBorder="1" applyAlignment="1" applyProtection="1">
      <alignment horizontal="justify" vertical="center" wrapText="1"/>
    </xf>
    <xf numFmtId="0" fontId="4" fillId="0" borderId="51" xfId="0" applyNumberFormat="1" applyFont="1" applyBorder="1" applyAlignment="1" applyProtection="1">
      <alignment horizontal="justify" vertical="center" wrapText="1"/>
    </xf>
    <xf numFmtId="0" fontId="4" fillId="0" borderId="53" xfId="0" applyNumberFormat="1" applyFont="1" applyBorder="1" applyAlignment="1" applyProtection="1">
      <alignment horizontal="justify" vertical="center" wrapText="1"/>
    </xf>
    <xf numFmtId="0" fontId="4" fillId="0" borderId="38" xfId="0" applyNumberFormat="1" applyFont="1" applyBorder="1" applyAlignment="1" applyProtection="1">
      <alignment horizontal="justify" vertical="center" wrapText="1"/>
    </xf>
    <xf numFmtId="0" fontId="4" fillId="0" borderId="0" xfId="0" applyNumberFormat="1" applyFont="1" applyBorder="1" applyAlignment="1" applyProtection="1">
      <alignment horizontal="justify" vertical="center" wrapText="1"/>
    </xf>
    <xf numFmtId="0" fontId="4" fillId="0" borderId="40" xfId="0" applyNumberFormat="1" applyFont="1" applyBorder="1" applyAlignment="1" applyProtection="1">
      <alignment horizontal="justify" vertical="center" wrapText="1"/>
    </xf>
    <xf numFmtId="0" fontId="4" fillId="0" borderId="57" xfId="0" applyNumberFormat="1" applyFont="1" applyBorder="1" applyAlignment="1" applyProtection="1">
      <alignment horizontal="justify" vertical="center" wrapText="1"/>
    </xf>
    <xf numFmtId="0" fontId="4" fillId="0" borderId="32" xfId="0" applyNumberFormat="1" applyFont="1" applyBorder="1" applyAlignment="1" applyProtection="1">
      <alignment horizontal="justify" vertical="center" wrapText="1"/>
    </xf>
    <xf numFmtId="0" fontId="4" fillId="0" borderId="55" xfId="0" applyNumberFormat="1" applyFont="1" applyBorder="1" applyAlignment="1" applyProtection="1">
      <alignment horizontal="justify" vertical="center" wrapText="1"/>
    </xf>
    <xf numFmtId="0" fontId="4" fillId="0" borderId="48" xfId="0" applyNumberFormat="1" applyFont="1" applyBorder="1" applyAlignment="1" applyProtection="1">
      <alignment horizontal="justify" vertical="center" wrapText="1"/>
    </xf>
    <xf numFmtId="0" fontId="4" fillId="0" borderId="46" xfId="0" applyNumberFormat="1" applyFont="1" applyBorder="1" applyAlignment="1" applyProtection="1">
      <alignment horizontal="justify" vertical="center" wrapText="1"/>
    </xf>
    <xf numFmtId="0" fontId="4" fillId="0" borderId="49" xfId="0" applyNumberFormat="1" applyFont="1" applyBorder="1" applyAlignment="1" applyProtection="1">
      <alignment horizontal="justify" vertical="center" wrapText="1"/>
    </xf>
    <xf numFmtId="0" fontId="30" fillId="0" borderId="75" xfId="0" applyFont="1" applyBorder="1" applyAlignment="1" applyProtection="1">
      <alignment horizontal="justify" vertical="center" wrapText="1"/>
    </xf>
    <xf numFmtId="0" fontId="27" fillId="0" borderId="50"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50" xfId="0" applyFont="1" applyBorder="1" applyAlignment="1" applyProtection="1">
      <alignment horizontal="justify" vertical="center" wrapText="1"/>
    </xf>
    <xf numFmtId="0" fontId="0" fillId="0" borderId="51" xfId="0" applyBorder="1"/>
    <xf numFmtId="0" fontId="0" fillId="0" borderId="52" xfId="0" applyBorder="1"/>
    <xf numFmtId="0" fontId="0" fillId="0" borderId="38" xfId="0" applyBorder="1"/>
    <xf numFmtId="0" fontId="0" fillId="0" borderId="0" xfId="0"/>
    <xf numFmtId="0" fontId="0" fillId="0" borderId="44" xfId="0" applyBorder="1"/>
    <xf numFmtId="0" fontId="0" fillId="0" borderId="48" xfId="0" applyBorder="1"/>
    <xf numFmtId="0" fontId="0" fillId="0" borderId="46" xfId="0" applyBorder="1"/>
    <xf numFmtId="0" fontId="0" fillId="0" borderId="47" xfId="0" applyBorder="1"/>
    <xf numFmtId="1" fontId="25" fillId="15" borderId="41" xfId="0" applyNumberFormat="1" applyFont="1" applyFill="1" applyBorder="1" applyAlignment="1" applyProtection="1">
      <alignment horizontal="center"/>
      <protection locked="0"/>
    </xf>
    <xf numFmtId="1" fontId="25" fillId="15" borderId="42" xfId="0" applyNumberFormat="1" applyFont="1" applyFill="1" applyBorder="1" applyAlignment="1" applyProtection="1">
      <alignment horizontal="center"/>
      <protection locked="0"/>
    </xf>
    <xf numFmtId="1" fontId="25" fillId="15" borderId="43" xfId="0" applyNumberFormat="1" applyFont="1" applyFill="1" applyBorder="1" applyAlignment="1" applyProtection="1">
      <alignment horizontal="center"/>
      <protection locked="0"/>
    </xf>
    <xf numFmtId="0" fontId="25" fillId="15" borderId="37" xfId="0" applyFont="1" applyFill="1" applyBorder="1" applyAlignment="1" applyProtection="1">
      <alignment horizontal="center"/>
    </xf>
    <xf numFmtId="0" fontId="25" fillId="15" borderId="0" xfId="0" applyFont="1" applyFill="1" applyBorder="1" applyAlignment="1" applyProtection="1">
      <alignment horizontal="center"/>
    </xf>
    <xf numFmtId="0" fontId="25" fillId="15" borderId="44" xfId="0" applyFont="1" applyFill="1" applyBorder="1" applyAlignment="1" applyProtection="1">
      <alignment horizontal="center"/>
    </xf>
    <xf numFmtId="0" fontId="0" fillId="15" borderId="0" xfId="0" applyFill="1" applyBorder="1" applyAlignment="1" applyProtection="1">
      <alignment vertical="top" wrapText="1"/>
    </xf>
    <xf numFmtId="0" fontId="0" fillId="15" borderId="0" xfId="0" applyFill="1" applyBorder="1" applyAlignment="1" applyProtection="1">
      <alignment horizontal="justify" vertical="top" wrapText="1"/>
    </xf>
    <xf numFmtId="0" fontId="0" fillId="15" borderId="0" xfId="0" applyFill="1" applyBorder="1" applyAlignment="1" applyProtection="1">
      <alignment horizontal="center" vertical="center" wrapText="1"/>
      <protection locked="0"/>
    </xf>
    <xf numFmtId="0" fontId="0" fillId="15" borderId="0" xfId="0" applyFill="1" applyBorder="1" applyAlignment="1" applyProtection="1">
      <alignment vertical="justify" wrapText="1"/>
    </xf>
    <xf numFmtId="0" fontId="0" fillId="15" borderId="0" xfId="0" applyFill="1" applyBorder="1" applyAlignment="1" applyProtection="1">
      <alignment horizontal="left" vertical="top" wrapText="1"/>
    </xf>
    <xf numFmtId="0" fontId="27" fillId="0" borderId="54"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61" xfId="0" applyFont="1" applyBorder="1" applyAlignment="1" applyProtection="1">
      <alignment horizontal="left" vertical="center" wrapText="1"/>
    </xf>
    <xf numFmtId="2" fontId="0" fillId="0" borderId="75" xfId="0" applyNumberFormat="1" applyBorder="1" applyAlignment="1" applyProtection="1">
      <alignment horizontal="center" vertical="center" wrapText="1"/>
    </xf>
    <xf numFmtId="166" fontId="25" fillId="15" borderId="41" xfId="0" applyNumberFormat="1" applyFont="1" applyFill="1" applyBorder="1" applyAlignment="1" applyProtection="1">
      <alignment horizontal="center"/>
      <protection locked="0"/>
    </xf>
    <xf numFmtId="166" fontId="25" fillId="15" borderId="42" xfId="0" applyNumberFormat="1" applyFont="1" applyFill="1" applyBorder="1" applyAlignment="1" applyProtection="1">
      <alignment horizontal="center"/>
      <protection locked="0"/>
    </xf>
    <xf numFmtId="166" fontId="25" fillId="15" borderId="43" xfId="0" applyNumberFormat="1" applyFont="1" applyFill="1" applyBorder="1" applyAlignment="1" applyProtection="1">
      <alignment horizontal="center"/>
      <protection locked="0"/>
    </xf>
    <xf numFmtId="1" fontId="25" fillId="15" borderId="41" xfId="0" applyNumberFormat="1" applyFont="1" applyFill="1" applyBorder="1" applyAlignment="1" applyProtection="1">
      <alignment horizontal="center" vertical="center"/>
    </xf>
    <xf numFmtId="1" fontId="25" fillId="15" borderId="42" xfId="0" applyNumberFormat="1" applyFont="1" applyFill="1" applyBorder="1" applyAlignment="1" applyProtection="1">
      <alignment horizontal="center" vertical="center"/>
    </xf>
    <xf numFmtId="1" fontId="25" fillId="15" borderId="43" xfId="0" applyNumberFormat="1" applyFont="1" applyFill="1" applyBorder="1" applyAlignment="1" applyProtection="1">
      <alignment horizontal="center" vertical="center"/>
    </xf>
    <xf numFmtId="169" fontId="25" fillId="15" borderId="41" xfId="0" applyNumberFormat="1" applyFont="1" applyFill="1" applyBorder="1" applyAlignment="1" applyProtection="1">
      <alignment horizontal="center"/>
    </xf>
    <xf numFmtId="169" fontId="25" fillId="15" borderId="42" xfId="0" applyNumberFormat="1" applyFont="1" applyFill="1" applyBorder="1" applyAlignment="1" applyProtection="1">
      <alignment horizontal="center"/>
    </xf>
    <xf numFmtId="169" fontId="25" fillId="15" borderId="43" xfId="0" applyNumberFormat="1" applyFont="1" applyFill="1" applyBorder="1" applyAlignment="1" applyProtection="1">
      <alignment horizontal="center"/>
    </xf>
    <xf numFmtId="0" fontId="29" fillId="0" borderId="59" xfId="0" applyFont="1" applyBorder="1" applyAlignment="1" applyProtection="1">
      <alignment horizontal="center"/>
    </xf>
    <xf numFmtId="0" fontId="29" fillId="0" borderId="42" xfId="0" applyFont="1" applyBorder="1" applyAlignment="1" applyProtection="1">
      <alignment horizontal="center"/>
    </xf>
    <xf numFmtId="0" fontId="25" fillId="0" borderId="41" xfId="0" applyFont="1" applyBorder="1" applyAlignment="1" applyProtection="1">
      <alignment horizontal="center"/>
    </xf>
    <xf numFmtId="0" fontId="25" fillId="0" borderId="42" xfId="0" applyFont="1" applyBorder="1" applyAlignment="1" applyProtection="1">
      <alignment horizontal="center"/>
    </xf>
    <xf numFmtId="0" fontId="25" fillId="0" borderId="43" xfId="0" applyFont="1" applyBorder="1" applyAlignment="1" applyProtection="1">
      <alignment horizontal="center"/>
    </xf>
    <xf numFmtId="0" fontId="25" fillId="0" borderId="60" xfId="0" applyFont="1" applyBorder="1" applyAlignment="1" applyProtection="1">
      <alignment horizontal="center"/>
    </xf>
    <xf numFmtId="168" fontId="25" fillId="15" borderId="41" xfId="0" applyNumberFormat="1" applyFont="1" applyFill="1" applyBorder="1" applyAlignment="1" applyProtection="1">
      <alignment horizontal="center"/>
      <protection locked="0"/>
    </xf>
    <xf numFmtId="0" fontId="0" fillId="0" borderId="42" xfId="0" applyBorder="1" applyProtection="1">
      <protection locked="0"/>
    </xf>
    <xf numFmtId="0" fontId="0" fillId="0" borderId="43" xfId="0" applyBorder="1" applyProtection="1">
      <protection locked="0"/>
    </xf>
    <xf numFmtId="0" fontId="25" fillId="15" borderId="41" xfId="0" applyFont="1" applyFill="1" applyBorder="1" applyAlignment="1" applyProtection="1">
      <alignment horizontal="center"/>
      <protection locked="0"/>
    </xf>
    <xf numFmtId="0" fontId="25" fillId="15" borderId="42" xfId="0" applyFont="1" applyFill="1" applyBorder="1" applyAlignment="1" applyProtection="1">
      <alignment horizontal="center"/>
      <protection locked="0"/>
    </xf>
    <xf numFmtId="0" fontId="25" fillId="15" borderId="43" xfId="0" applyFont="1" applyFill="1" applyBorder="1" applyAlignment="1" applyProtection="1">
      <alignment horizontal="center"/>
      <protection locked="0"/>
    </xf>
    <xf numFmtId="49" fontId="25" fillId="15" borderId="41" xfId="0" applyNumberFormat="1" applyFont="1" applyFill="1" applyBorder="1" applyAlignment="1" applyProtection="1">
      <alignment horizontal="center"/>
      <protection locked="0"/>
    </xf>
    <xf numFmtId="49" fontId="25" fillId="15" borderId="42" xfId="0" applyNumberFormat="1" applyFont="1" applyFill="1" applyBorder="1" applyAlignment="1" applyProtection="1">
      <alignment horizontal="center"/>
      <protection locked="0"/>
    </xf>
    <xf numFmtId="49" fontId="25" fillId="15" borderId="43" xfId="0" applyNumberFormat="1" applyFont="1" applyFill="1" applyBorder="1" applyAlignment="1" applyProtection="1">
      <alignment horizontal="center"/>
      <protection locked="0"/>
    </xf>
    <xf numFmtId="169" fontId="25" fillId="15" borderId="41" xfId="0" applyNumberFormat="1" applyFont="1" applyFill="1" applyBorder="1" applyAlignment="1" applyProtection="1">
      <alignment horizontal="center"/>
      <protection locked="0"/>
    </xf>
    <xf numFmtId="169" fontId="25" fillId="15" borderId="42" xfId="0" applyNumberFormat="1" applyFont="1" applyFill="1" applyBorder="1" applyAlignment="1" applyProtection="1">
      <alignment horizontal="center"/>
      <protection locked="0"/>
    </xf>
    <xf numFmtId="169" fontId="25" fillId="15" borderId="43" xfId="0" applyNumberFormat="1" applyFont="1" applyFill="1" applyBorder="1" applyAlignment="1" applyProtection="1">
      <alignment horizontal="center"/>
      <protection locked="0"/>
    </xf>
    <xf numFmtId="170" fontId="21" fillId="15" borderId="33" xfId="0" applyNumberFormat="1" applyFont="1" applyFill="1" applyBorder="1" applyAlignment="1" applyProtection="1">
      <alignment horizontal="center" vertical="center"/>
    </xf>
    <xf numFmtId="170" fontId="21" fillId="15" borderId="34" xfId="0" applyNumberFormat="1" applyFont="1" applyFill="1" applyBorder="1" applyAlignment="1" applyProtection="1">
      <alignment horizontal="center" vertical="center"/>
    </xf>
    <xf numFmtId="170" fontId="21" fillId="15" borderId="36" xfId="0" applyNumberFormat="1" applyFont="1" applyFill="1" applyBorder="1" applyAlignment="1" applyProtection="1">
      <alignment horizontal="center" vertical="center"/>
    </xf>
    <xf numFmtId="170" fontId="21" fillId="15" borderId="37" xfId="0" applyNumberFormat="1" applyFont="1" applyFill="1" applyBorder="1" applyAlignment="1" applyProtection="1">
      <alignment horizontal="center" vertical="center"/>
    </xf>
    <xf numFmtId="170" fontId="21" fillId="15" borderId="0" xfId="0" applyNumberFormat="1" applyFont="1" applyFill="1" applyBorder="1" applyAlignment="1" applyProtection="1">
      <alignment horizontal="center" vertical="center"/>
    </xf>
    <xf numFmtId="170" fontId="21" fillId="15" borderId="40" xfId="0" applyNumberFormat="1" applyFont="1" applyFill="1" applyBorder="1" applyAlignment="1" applyProtection="1">
      <alignment horizontal="center" vertical="center"/>
    </xf>
    <xf numFmtId="170" fontId="21" fillId="15" borderId="54" xfId="0" applyNumberFormat="1" applyFont="1" applyFill="1" applyBorder="1" applyAlignment="1" applyProtection="1">
      <alignment horizontal="center" vertical="center"/>
    </xf>
    <xf numFmtId="170" fontId="21" fillId="15" borderId="32" xfId="0" applyNumberFormat="1" applyFont="1" applyFill="1" applyBorder="1" applyAlignment="1" applyProtection="1">
      <alignment horizontal="center" vertical="center"/>
    </xf>
    <xf numFmtId="170" fontId="21" fillId="15" borderId="55" xfId="0" applyNumberFormat="1" applyFont="1" applyFill="1" applyBorder="1" applyAlignment="1" applyProtection="1">
      <alignment horizontal="center" vertical="center"/>
    </xf>
    <xf numFmtId="164" fontId="21" fillId="15" borderId="29" xfId="0" applyNumberFormat="1" applyFont="1" applyFill="1" applyBorder="1" applyAlignment="1" applyProtection="1">
      <alignment horizontal="center"/>
      <protection locked="0"/>
    </xf>
    <xf numFmtId="164" fontId="21" fillId="15" borderId="30" xfId="0" applyNumberFormat="1" applyFont="1" applyFill="1" applyBorder="1" applyAlignment="1" applyProtection="1">
      <alignment horizontal="center"/>
      <protection locked="0"/>
    </xf>
    <xf numFmtId="164" fontId="21" fillId="15" borderId="31" xfId="0" applyNumberFormat="1" applyFont="1" applyFill="1" applyBorder="1" applyAlignment="1" applyProtection="1">
      <alignment horizontal="center"/>
      <protection locked="0"/>
    </xf>
    <xf numFmtId="168" fontId="25" fillId="15" borderId="41" xfId="0" applyNumberFormat="1" applyFont="1" applyFill="1" applyBorder="1" applyAlignment="1" applyProtection="1">
      <alignment horizontal="center"/>
    </xf>
    <xf numFmtId="168" fontId="25" fillId="15" borderId="42" xfId="0" applyNumberFormat="1" applyFont="1" applyFill="1" applyBorder="1" applyAlignment="1" applyProtection="1">
      <alignment horizontal="center"/>
    </xf>
    <xf numFmtId="168" fontId="25" fillId="15" borderId="43" xfId="0" applyNumberFormat="1" applyFont="1" applyFill="1" applyBorder="1" applyAlignment="1" applyProtection="1">
      <alignment horizontal="center"/>
    </xf>
    <xf numFmtId="0" fontId="23" fillId="15" borderId="0" xfId="0" applyFont="1" applyFill="1" applyAlignment="1" applyProtection="1">
      <alignment horizontal="center"/>
    </xf>
    <xf numFmtId="168" fontId="22" fillId="15" borderId="29" xfId="0" applyNumberFormat="1" applyFont="1" applyFill="1" applyBorder="1" applyAlignment="1" applyProtection="1">
      <alignment horizontal="center"/>
      <protection locked="0"/>
    </xf>
    <xf numFmtId="168" fontId="22" fillId="15" borderId="30" xfId="0" applyNumberFormat="1" applyFont="1" applyFill="1" applyBorder="1" applyAlignment="1" applyProtection="1">
      <alignment horizontal="center"/>
      <protection locked="0"/>
    </xf>
    <xf numFmtId="168" fontId="22" fillId="15" borderId="31" xfId="0" applyNumberFormat="1" applyFont="1" applyFill="1" applyBorder="1" applyAlignment="1" applyProtection="1">
      <alignment horizontal="center"/>
      <protection locked="0"/>
    </xf>
    <xf numFmtId="0" fontId="61" fillId="15" borderId="29" xfId="0" applyFont="1" applyFill="1" applyBorder="1" applyAlignment="1" applyProtection="1">
      <alignment horizontal="center"/>
      <protection locked="0"/>
    </xf>
    <xf numFmtId="0" fontId="61" fillId="15" borderId="30" xfId="0" applyFont="1" applyFill="1" applyBorder="1" applyAlignment="1" applyProtection="1">
      <alignment horizontal="center"/>
      <protection locked="0"/>
    </xf>
    <xf numFmtId="0" fontId="61" fillId="15" borderId="31" xfId="0" applyFont="1" applyFill="1" applyBorder="1" applyAlignment="1" applyProtection="1">
      <alignment horizontal="center"/>
      <protection locked="0"/>
    </xf>
    <xf numFmtId="0" fontId="61" fillId="15" borderId="32" xfId="0" applyFont="1" applyFill="1" applyBorder="1" applyAlignment="1" applyProtection="1">
      <alignment horizontal="center"/>
      <protection locked="0"/>
    </xf>
    <xf numFmtId="0" fontId="40" fillId="17" borderId="0" xfId="0" applyFont="1" applyFill="1" applyAlignment="1">
      <alignment horizontal="center"/>
    </xf>
    <xf numFmtId="0" fontId="40" fillId="17" borderId="0" xfId="0" applyFont="1" applyFill="1" applyBorder="1" applyAlignment="1">
      <alignment horizontal="center" vertical="center" wrapText="1"/>
    </xf>
    <xf numFmtId="0" fontId="6" fillId="8" borderId="69" xfId="1" applyFont="1" applyFill="1" applyBorder="1" applyAlignment="1" applyProtection="1">
      <alignment horizontal="center" vertical="center"/>
    </xf>
    <xf numFmtId="0" fontId="6" fillId="8" borderId="70" xfId="1" applyFont="1" applyFill="1" applyBorder="1" applyAlignment="1" applyProtection="1">
      <alignment horizontal="center" vertical="center"/>
    </xf>
    <xf numFmtId="3" fontId="6" fillId="8" borderId="34" xfId="1" applyNumberFormat="1" applyFont="1" applyFill="1" applyBorder="1" applyAlignment="1" applyProtection="1">
      <alignment horizontal="center" vertical="center" wrapText="1"/>
    </xf>
    <xf numFmtId="3" fontId="6" fillId="8" borderId="32" xfId="1" applyNumberFormat="1" applyFont="1" applyFill="1" applyBorder="1" applyAlignment="1" applyProtection="1">
      <alignment horizontal="center" vertical="center" wrapText="1"/>
    </xf>
    <xf numFmtId="1" fontId="6" fillId="8" borderId="69" xfId="1" applyNumberFormat="1" applyFont="1" applyFill="1" applyBorder="1" applyAlignment="1" applyProtection="1">
      <alignment horizontal="center" vertical="center" wrapText="1"/>
    </xf>
    <xf numFmtId="1" fontId="6" fillId="8" borderId="70" xfId="1" applyNumberFormat="1" applyFont="1" applyFill="1" applyBorder="1" applyAlignment="1" applyProtection="1">
      <alignment horizontal="center" vertical="center" wrapText="1"/>
    </xf>
    <xf numFmtId="3" fontId="6" fillId="8" borderId="69" xfId="1" applyNumberFormat="1" applyFont="1" applyFill="1" applyBorder="1" applyAlignment="1" applyProtection="1">
      <alignment horizontal="center" vertical="center" wrapText="1"/>
    </xf>
    <xf numFmtId="3" fontId="6" fillId="8" borderId="70" xfId="1" applyNumberFormat="1" applyFont="1" applyFill="1" applyBorder="1" applyAlignment="1" applyProtection="1">
      <alignment horizontal="center" vertical="center" wrapText="1"/>
    </xf>
    <xf numFmtId="0" fontId="55" fillId="17" borderId="0" xfId="1" applyFont="1" applyFill="1" applyBorder="1" applyAlignment="1" applyProtection="1">
      <alignment horizontal="left" vertical="center"/>
    </xf>
    <xf numFmtId="0" fontId="55" fillId="17" borderId="46" xfId="1" applyFont="1" applyFill="1" applyBorder="1" applyAlignment="1" applyProtection="1">
      <alignment horizontal="left" vertical="center"/>
    </xf>
    <xf numFmtId="41" fontId="43" fillId="12" borderId="27" xfId="0" applyNumberFormat="1" applyFont="1" applyFill="1" applyBorder="1" applyAlignment="1">
      <alignment horizontal="center" vertical="center"/>
    </xf>
    <xf numFmtId="0" fontId="43" fillId="12" borderId="27" xfId="0" applyFont="1" applyFill="1" applyBorder="1" applyAlignment="1">
      <alignment horizontal="center" vertical="center"/>
    </xf>
    <xf numFmtId="41" fontId="5" fillId="8" borderId="9" xfId="0" applyNumberFormat="1" applyFont="1" applyFill="1" applyBorder="1" applyAlignment="1">
      <alignment horizontal="center" vertical="center" wrapText="1"/>
    </xf>
    <xf numFmtId="165" fontId="42" fillId="12" borderId="27" xfId="0" applyNumberFormat="1" applyFont="1" applyFill="1" applyBorder="1" applyAlignment="1">
      <alignment horizontal="right" vertical="center"/>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41" fontId="5" fillId="8" borderId="16" xfId="0" applyNumberFormat="1" applyFont="1" applyFill="1" applyBorder="1" applyAlignment="1">
      <alignment horizontal="center" vertical="center" wrapText="1"/>
    </xf>
    <xf numFmtId="164" fontId="5" fillId="8" borderId="25" xfId="0" applyNumberFormat="1" applyFont="1" applyFill="1" applyBorder="1" applyAlignment="1">
      <alignment horizontal="center" vertical="center" wrapText="1"/>
    </xf>
    <xf numFmtId="164" fontId="5" fillId="8" borderId="26" xfId="0" applyNumberFormat="1" applyFont="1" applyFill="1" applyBorder="1" applyAlignment="1">
      <alignment horizontal="center" vertical="center" wrapText="1"/>
    </xf>
    <xf numFmtId="164" fontId="5" fillId="8" borderId="9" xfId="0" applyNumberFormat="1" applyFont="1" applyFill="1" applyBorder="1" applyAlignment="1">
      <alignment horizontal="center" vertical="center" wrapText="1"/>
    </xf>
    <xf numFmtId="41" fontId="10" fillId="9" borderId="15" xfId="0" applyNumberFormat="1" applyFont="1" applyFill="1" applyBorder="1" applyAlignment="1">
      <alignment horizontal="center" vertical="center"/>
    </xf>
    <xf numFmtId="0" fontId="10" fillId="9" borderId="14" xfId="0" applyFont="1" applyFill="1" applyBorder="1" applyAlignment="1">
      <alignment horizontal="center" vertical="center"/>
    </xf>
    <xf numFmtId="0" fontId="5" fillId="8" borderId="23" xfId="0" applyFont="1" applyFill="1" applyBorder="1" applyAlignment="1">
      <alignment horizontal="center" vertical="center" wrapText="1"/>
    </xf>
    <xf numFmtId="164" fontId="5" fillId="8" borderId="17" xfId="0" applyNumberFormat="1" applyFont="1" applyFill="1" applyBorder="1" applyAlignment="1">
      <alignment horizontal="center" vertical="center" wrapText="1"/>
    </xf>
    <xf numFmtId="164" fontId="5" fillId="8" borderId="18" xfId="0" applyNumberFormat="1" applyFont="1" applyFill="1" applyBorder="1" applyAlignment="1">
      <alignment horizontal="center" vertical="center" wrapText="1"/>
    </xf>
    <xf numFmtId="41" fontId="5" fillId="8" borderId="19" xfId="0" applyNumberFormat="1"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3" xfId="3" applyNumberFormat="1" applyFont="1" applyFill="1" applyBorder="1" applyAlignment="1" applyProtection="1">
      <alignment horizontal="center" vertical="center" wrapText="1"/>
    </xf>
    <xf numFmtId="0" fontId="48" fillId="8" borderId="73" xfId="0" applyFont="1" applyFill="1" applyBorder="1"/>
    <xf numFmtId="3" fontId="5" fillId="8" borderId="73" xfId="3" applyNumberFormat="1" applyFont="1" applyFill="1" applyBorder="1" applyAlignment="1" applyProtection="1">
      <alignment horizontal="center" vertical="center" wrapText="1"/>
    </xf>
    <xf numFmtId="41" fontId="59" fillId="8" borderId="0" xfId="0" applyNumberFormat="1" applyFont="1" applyFill="1" applyAlignment="1">
      <alignment horizontal="center" vertical="center"/>
    </xf>
    <xf numFmtId="49" fontId="59" fillId="8" borderId="0" xfId="0" applyNumberFormat="1" applyFont="1" applyFill="1" applyBorder="1" applyAlignment="1">
      <alignment horizontal="center" vertical="center"/>
    </xf>
    <xf numFmtId="49" fontId="59" fillId="8" borderId="2" xfId="0" applyNumberFormat="1" applyFont="1" applyFill="1" applyBorder="1" applyAlignment="1">
      <alignment horizontal="center" vertical="center"/>
    </xf>
    <xf numFmtId="49" fontId="59" fillId="8" borderId="0" xfId="0" applyNumberFormat="1" applyFont="1" applyFill="1" applyAlignment="1">
      <alignment horizontal="center" vertical="center"/>
    </xf>
    <xf numFmtId="49" fontId="5" fillId="8" borderId="2" xfId="0" applyNumberFormat="1" applyFont="1" applyFill="1" applyBorder="1" applyAlignment="1">
      <alignment horizontal="center" vertical="center"/>
    </xf>
  </cellXfs>
  <cellStyles count="6">
    <cellStyle name="Moneda" xfId="5" builtinId="4"/>
    <cellStyle name="Normal" xfId="0" builtinId="0"/>
    <cellStyle name="Normal 2" xfId="1"/>
    <cellStyle name="Normal_~9885111" xfId="3"/>
    <cellStyle name="Porcentaje" xfId="4" builtinId="5"/>
    <cellStyle name="Porcentual 2" xfId="2"/>
  </cellStyles>
  <dxfs count="159">
    <dxf>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3" tint="0.5999938962981048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6" tint="0.39997558519241921"/>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alignment vertical="center" textRotation="0" indent="0" justifyLastLine="0" shrinkToFit="0" readingOrder="0"/>
    </dxf>
    <dxf>
      <alignment horizontal="justify"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outline="0">
        <top style="thin">
          <color theme="5"/>
        </top>
      </border>
    </dxf>
    <dxf>
      <alignment horizontal="general" vertical="center" textRotation="0" wrapText="0" indent="0" justifyLastLine="0" shrinkToFit="0" readingOrder="0"/>
    </dxf>
    <dxf>
      <border outline="0">
        <bottom style="medium">
          <color theme="5"/>
        </bottom>
      </border>
    </dxf>
    <dxf>
      <font>
        <b/>
        <i val="0"/>
        <strike val="0"/>
        <condense val="0"/>
        <extend val="0"/>
        <outline val="0"/>
        <shadow val="0"/>
        <u val="none"/>
        <vertAlign val="baseline"/>
        <sz val="10"/>
        <color theme="1"/>
        <name val="Calibri"/>
        <scheme val="minor"/>
      </font>
      <fill>
        <patternFill patternType="solid">
          <fgColor indexed="64"/>
          <bgColor theme="8" tint="-0.49998474074526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justify"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b/>
        <strike val="0"/>
        <outline val="0"/>
        <shadow val="0"/>
        <u val="none"/>
        <vertAlign val="baseline"/>
        <sz val="10"/>
        <color theme="1"/>
        <name val="Calibri"/>
        <scheme val="minor"/>
      </font>
      <alignment horizontal="center" vertical="center" textRotation="0" wrapText="0" indent="0" justifyLastLine="0" shrinkToFit="0" readingOrder="0"/>
    </dxf>
    <dxf>
      <border outline="0">
        <top style="thin">
          <color theme="9"/>
        </top>
      </border>
    </dxf>
    <dxf>
      <font>
        <strike val="0"/>
        <outline val="0"/>
        <shadow val="0"/>
        <u val="none"/>
        <vertAlign val="baseline"/>
        <sz val="10"/>
        <color theme="1"/>
        <name val="Calibri"/>
        <scheme val="minor"/>
      </font>
    </dxf>
    <dxf>
      <border>
        <bottom style="thin">
          <color theme="8" tint="-0.24994659260841701"/>
        </bottom>
        <vertical/>
        <horizontal/>
      </border>
    </dxf>
    <dxf>
      <font>
        <strike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indent="0" justifyLastLine="0" shrinkToFit="0" readingOrder="0"/>
      <border diagonalUp="0" diagonalDown="0">
        <left style="thin">
          <color theme="8" tint="-0.24994659260841701"/>
        </left>
        <right style="thin">
          <color theme="8" tint="-0.24994659260841701"/>
        </right>
        <top/>
        <bottom/>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7" tint="0.399975585192419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numFmt numFmtId="13" formatCode="0%"/>
      <alignment horizontal="general" vertical="center" textRotation="0" wrapText="0" relativeIndent="0" justifyLastLine="0" shrinkToFit="0" readingOrder="0"/>
    </dxf>
    <dxf>
      <numFmt numFmtId="33" formatCode="_-* #,##0_-;\-* #,##0_-;_-* &quot;-&quot;_-;_-@_-"/>
      <alignment horizontal="general" vertical="center" textRotation="0" wrapText="0"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numFmt numFmtId="13" formatCode="0%"/>
    </dxf>
    <dxf>
      <numFmt numFmtId="33" formatCode="_-* #,##0_-;\-* #,##0_-;_-* &quot;-&quot;_-;_-@_-"/>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border diagonalUp="0" diagonalDown="0">
        <left/>
        <right/>
        <top/>
        <bottom/>
        <vertical/>
        <horizontal/>
      </border>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font>
        <condense val="0"/>
        <extend val="0"/>
        <color indexed="60"/>
      </font>
      <fill>
        <patternFill>
          <bgColor indexed="60"/>
        </patternFill>
      </fill>
    </dxf>
  </dxfs>
  <tableStyles count="1" defaultTableStyle="TableStyleMedium9" defaultPivotStyle="PivotStyleLight16">
    <tableStyle name="Estilo de tabla 1" pivot="0" count="0"/>
  </tableStyles>
  <colors>
    <mruColors>
      <color rgb="FFFFCCCC"/>
      <color rgb="FFFFCFB7"/>
      <color rgb="FFFFD597"/>
      <color rgb="FFA15517"/>
      <color rgb="FF800000"/>
      <color rgb="FFA50021"/>
      <color rgb="FF224978"/>
      <color rgb="FF41531D"/>
      <color rgb="FF4E6323"/>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cat>
            <c:numRef>
              <c:f>'Est. Ing.'!$A$4:$A$13</c:f>
              <c:numCache>
                <c:formatCode>General</c:formatCode>
                <c:ptCount val="10"/>
                <c:pt idx="0">
                  <c:v>1</c:v>
                </c:pt>
                <c:pt idx="1">
                  <c:v>2</c:v>
                </c:pt>
                <c:pt idx="2">
                  <c:v>3</c:v>
                </c:pt>
                <c:pt idx="3">
                  <c:v>4</c:v>
                </c:pt>
                <c:pt idx="4">
                  <c:v>5</c:v>
                </c:pt>
                <c:pt idx="5">
                  <c:v>6</c:v>
                </c:pt>
                <c:pt idx="6">
                  <c:v>7</c:v>
                </c:pt>
                <c:pt idx="7">
                  <c:v>8</c:v>
                </c:pt>
                <c:pt idx="8">
                  <c:v>9</c:v>
                </c:pt>
                <c:pt idx="9">
                  <c:v>0</c:v>
                </c:pt>
              </c:numCache>
            </c:numRef>
          </c:cat>
          <c:val>
            <c:numRef>
              <c:f>'Est. Ing.'!$C$4:$C$13</c:f>
              <c:numCache>
                <c:formatCode>_(* #,##0_);_(* \(#,##0\);_(* "-"_);_(@_)</c:formatCode>
                <c:ptCount val="10"/>
                <c:pt idx="0">
                  <c:v>3517429</c:v>
                </c:pt>
                <c:pt idx="1">
                  <c:v>0</c:v>
                </c:pt>
                <c:pt idx="2">
                  <c:v>2000</c:v>
                </c:pt>
                <c:pt idx="3">
                  <c:v>5812136</c:v>
                </c:pt>
                <c:pt idx="4">
                  <c:v>843125</c:v>
                </c:pt>
                <c:pt idx="5">
                  <c:v>3412850</c:v>
                </c:pt>
                <c:pt idx="6">
                  <c:v>0</c:v>
                </c:pt>
                <c:pt idx="7">
                  <c:v>46612731</c:v>
                </c:pt>
                <c:pt idx="8">
                  <c:v>0</c:v>
                </c:pt>
                <c:pt idx="9">
                  <c:v>0</c:v>
                </c:pt>
              </c:numCache>
            </c:numRef>
          </c:val>
          <c:extLst>
            <c:ext xmlns:c16="http://schemas.microsoft.com/office/drawing/2014/chart" uri="{C3380CC4-5D6E-409C-BE32-E72D297353CC}">
              <c16:uniqueId val="{00000000-012F-4E2B-9927-93B3BDC9ED15}"/>
            </c:ext>
          </c:extLst>
        </c:ser>
        <c:dLbls>
          <c:showLegendKey val="0"/>
          <c:showVal val="0"/>
          <c:showCatName val="0"/>
          <c:showSerName val="0"/>
          <c:showPercent val="0"/>
          <c:showBubbleSize val="0"/>
        </c:dLbls>
        <c:gapWidth val="150"/>
        <c:shape val="box"/>
        <c:axId val="67945984"/>
        <c:axId val="67947520"/>
        <c:axId val="0"/>
      </c:bar3DChart>
      <c:catAx>
        <c:axId val="67945984"/>
        <c:scaling>
          <c:orientation val="maxMin"/>
        </c:scaling>
        <c:delete val="0"/>
        <c:axPos val="l"/>
        <c:numFmt formatCode="General" sourceLinked="1"/>
        <c:majorTickMark val="out"/>
        <c:minorTickMark val="none"/>
        <c:tickLblPos val="nextTo"/>
        <c:txPr>
          <a:bodyPr/>
          <a:lstStyle/>
          <a:p>
            <a:pPr>
              <a:defRPr lang="es-ES"/>
            </a:pPr>
            <a:endParaRPr lang="es-MX"/>
          </a:p>
        </c:txPr>
        <c:crossAx val="67947520"/>
        <c:crosses val="autoZero"/>
        <c:auto val="1"/>
        <c:lblAlgn val="ctr"/>
        <c:lblOffset val="100"/>
        <c:noMultiLvlLbl val="0"/>
      </c:catAx>
      <c:valAx>
        <c:axId val="67947520"/>
        <c:scaling>
          <c:orientation val="minMax"/>
        </c:scaling>
        <c:delete val="1"/>
        <c:axPos val="t"/>
        <c:majorGridlines/>
        <c:numFmt formatCode="_(* #,##0_);_(* \(#,##0\);_(* &quot;-&quot;_);_(@_)" sourceLinked="1"/>
        <c:majorTickMark val="out"/>
        <c:minorTickMark val="none"/>
        <c:tickLblPos val="none"/>
        <c:crossAx val="67945984"/>
        <c:crosses val="autoZero"/>
        <c:crossBetween val="between"/>
      </c:valAx>
    </c:plotArea>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val>
            <c:numRef>
              <c:f>'Est. Ing.'!$C$19:$C$25</c:f>
              <c:numCache>
                <c:formatCode>_(* #,##0_);_(* \(#,##0\);_(* "-"_);_(@_)</c:formatCode>
                <c:ptCount val="7"/>
                <c:pt idx="0">
                  <c:v>3517429</c:v>
                </c:pt>
                <c:pt idx="1">
                  <c:v>2000</c:v>
                </c:pt>
                <c:pt idx="2">
                  <c:v>5812136</c:v>
                </c:pt>
                <c:pt idx="3">
                  <c:v>843125</c:v>
                </c:pt>
                <c:pt idx="4">
                  <c:v>3412850</c:v>
                </c:pt>
                <c:pt idx="5">
                  <c:v>29196703</c:v>
                </c:pt>
                <c:pt idx="6">
                  <c:v>17416028</c:v>
                </c:pt>
              </c:numCache>
            </c:numRef>
          </c:val>
          <c:extLst>
            <c:ext xmlns:c16="http://schemas.microsoft.com/office/drawing/2014/chart" uri="{C3380CC4-5D6E-409C-BE32-E72D297353CC}">
              <c16:uniqueId val="{00000000-3908-44DD-90FC-240BCD5530CE}"/>
            </c:ext>
          </c:extLst>
        </c:ser>
        <c:dLbls>
          <c:showLegendKey val="0"/>
          <c:showVal val="0"/>
          <c:showCatName val="0"/>
          <c:showSerName val="0"/>
          <c:showPercent val="0"/>
          <c:showBubbleSize val="0"/>
        </c:dLbls>
        <c:gapWidth val="150"/>
        <c:shape val="box"/>
        <c:axId val="76101888"/>
        <c:axId val="76103680"/>
        <c:axId val="0"/>
      </c:bar3DChart>
      <c:catAx>
        <c:axId val="76101888"/>
        <c:scaling>
          <c:orientation val="minMax"/>
        </c:scaling>
        <c:delete val="0"/>
        <c:axPos val="b"/>
        <c:majorTickMark val="out"/>
        <c:minorTickMark val="none"/>
        <c:tickLblPos val="nextTo"/>
        <c:txPr>
          <a:bodyPr/>
          <a:lstStyle/>
          <a:p>
            <a:pPr>
              <a:defRPr lang="es-ES"/>
            </a:pPr>
            <a:endParaRPr lang="es-MX"/>
          </a:p>
        </c:txPr>
        <c:crossAx val="76103680"/>
        <c:crosses val="autoZero"/>
        <c:auto val="1"/>
        <c:lblAlgn val="ctr"/>
        <c:lblOffset val="100"/>
        <c:noMultiLvlLbl val="0"/>
      </c:catAx>
      <c:valAx>
        <c:axId val="76103680"/>
        <c:scaling>
          <c:orientation val="minMax"/>
        </c:scaling>
        <c:delete val="1"/>
        <c:axPos val="l"/>
        <c:majorGridlines/>
        <c:numFmt formatCode="_(* #,##0_);_(* \(#,##0\);_(* &quot;-&quot;_);_(@_)" sourceLinked="1"/>
        <c:majorTickMark val="out"/>
        <c:minorTickMark val="none"/>
        <c:tickLblPos val="none"/>
        <c:crossAx val="76101888"/>
        <c:crosses val="autoZero"/>
        <c:crossBetween val="between"/>
      </c:valAx>
    </c:plotArea>
    <c:plotVisOnly val="1"/>
    <c:dispBlanksAs val="gap"/>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33" l="0.70000000000000062" r="0.70000000000000062" t="0.750000000000006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val>
            <c:numRef>
              <c:f>'Est. Ing.'!$C$31:$C$33</c:f>
              <c:numCache>
                <c:formatCode>_(* #,##0_);_(* \(#,##0\);_(* "-"_);_(@_)</c:formatCode>
                <c:ptCount val="3"/>
                <c:pt idx="0">
                  <c:v>13587540</c:v>
                </c:pt>
                <c:pt idx="1">
                  <c:v>46612731</c:v>
                </c:pt>
                <c:pt idx="2">
                  <c:v>0</c:v>
                </c:pt>
              </c:numCache>
            </c:numRef>
          </c:val>
          <c:extLst>
            <c:ext xmlns:c16="http://schemas.microsoft.com/office/drawing/2014/chart" uri="{C3380CC4-5D6E-409C-BE32-E72D297353CC}">
              <c16:uniqueId val="{00000000-DD1C-4EC4-942A-64D4F8729C96}"/>
            </c:ext>
          </c:extLst>
        </c:ser>
        <c:dLbls>
          <c:showLegendKey val="0"/>
          <c:showVal val="0"/>
          <c:showCatName val="0"/>
          <c:showSerName val="0"/>
          <c:showPercent val="0"/>
          <c:showBubbleSize val="0"/>
        </c:dLbls>
        <c:gapWidth val="150"/>
        <c:shape val="cylinder"/>
        <c:axId val="76119040"/>
        <c:axId val="76137216"/>
        <c:axId val="0"/>
      </c:bar3DChart>
      <c:catAx>
        <c:axId val="76119040"/>
        <c:scaling>
          <c:orientation val="maxMin"/>
        </c:scaling>
        <c:delete val="0"/>
        <c:axPos val="l"/>
        <c:majorTickMark val="out"/>
        <c:minorTickMark val="none"/>
        <c:tickLblPos val="nextTo"/>
        <c:txPr>
          <a:bodyPr/>
          <a:lstStyle/>
          <a:p>
            <a:pPr>
              <a:defRPr lang="es-ES"/>
            </a:pPr>
            <a:endParaRPr lang="es-MX"/>
          </a:p>
        </c:txPr>
        <c:crossAx val="76137216"/>
        <c:crosses val="autoZero"/>
        <c:auto val="1"/>
        <c:lblAlgn val="ctr"/>
        <c:lblOffset val="100"/>
        <c:noMultiLvlLbl val="0"/>
      </c:catAx>
      <c:valAx>
        <c:axId val="76137216"/>
        <c:scaling>
          <c:orientation val="minMax"/>
        </c:scaling>
        <c:delete val="1"/>
        <c:axPos val="t"/>
        <c:majorGridlines/>
        <c:numFmt formatCode="_(* #,##0_);_(* \(#,##0\);_(* &quot;-&quot;_);_(@_)" sourceLinked="1"/>
        <c:majorTickMark val="out"/>
        <c:minorTickMark val="none"/>
        <c:tickLblPos val="none"/>
        <c:crossAx val="76119040"/>
        <c:crosses val="autoZero"/>
        <c:crossBetween val="between"/>
      </c:valAx>
    </c:plotArea>
    <c:plotVisOnly val="1"/>
    <c:dispBlanksAs val="gap"/>
    <c:showDLblsOverMax val="0"/>
  </c:chart>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numRef>
              <c:f>'Est. Ing.'!$A$39:$A$109</c:f>
              <c:numCache>
                <c:formatCode>General</c:formatCode>
                <c:ptCount val="6"/>
                <c:pt idx="0">
                  <c:v>100</c:v>
                </c:pt>
                <c:pt idx="1">
                  <c:v>200</c:v>
                </c:pt>
                <c:pt idx="2">
                  <c:v>300</c:v>
                </c:pt>
                <c:pt idx="3">
                  <c:v>400</c:v>
                </c:pt>
                <c:pt idx="4">
                  <c:v>500</c:v>
                </c:pt>
                <c:pt idx="5">
                  <c:v>900</c:v>
                </c:pt>
              </c:numCache>
            </c:numRef>
          </c:cat>
          <c:val>
            <c:numRef>
              <c:f>'Est. Ing.'!$C$39:$C$109</c:f>
              <c:numCache>
                <c:formatCode>_(* #,##0_);_(* \(#,##0\);_(* "-"_);_(@_)</c:formatCode>
                <c:ptCount val="6"/>
                <c:pt idx="0">
                  <c:v>39462243</c:v>
                </c:pt>
                <c:pt idx="1">
                  <c:v>17416028</c:v>
                </c:pt>
                <c:pt idx="2">
                  <c:v>200000</c:v>
                </c:pt>
                <c:pt idx="3">
                  <c:v>3122000</c:v>
                </c:pt>
                <c:pt idx="4">
                  <c:v>0</c:v>
                </c:pt>
                <c:pt idx="5">
                  <c:v>0</c:v>
                </c:pt>
              </c:numCache>
            </c:numRef>
          </c:val>
          <c:extLst>
            <c:ext xmlns:c16="http://schemas.microsoft.com/office/drawing/2014/chart" uri="{C3380CC4-5D6E-409C-BE32-E72D297353CC}">
              <c16:uniqueId val="{00000000-1592-4F00-9C2C-ED4B984B8770}"/>
            </c:ext>
          </c:extLst>
        </c:ser>
        <c:dLbls>
          <c:showLegendKey val="0"/>
          <c:showVal val="0"/>
          <c:showCatName val="0"/>
          <c:showSerName val="0"/>
          <c:showPercent val="0"/>
          <c:showBubbleSize val="0"/>
        </c:dLbls>
        <c:gapWidth val="150"/>
        <c:shape val="cylinder"/>
        <c:axId val="75251712"/>
        <c:axId val="75253248"/>
        <c:axId val="0"/>
      </c:bar3DChart>
      <c:catAx>
        <c:axId val="75251712"/>
        <c:scaling>
          <c:orientation val="minMax"/>
        </c:scaling>
        <c:delete val="0"/>
        <c:axPos val="b"/>
        <c:numFmt formatCode="General" sourceLinked="1"/>
        <c:majorTickMark val="out"/>
        <c:minorTickMark val="none"/>
        <c:tickLblPos val="nextTo"/>
        <c:txPr>
          <a:bodyPr/>
          <a:lstStyle/>
          <a:p>
            <a:pPr>
              <a:defRPr lang="es-ES"/>
            </a:pPr>
            <a:endParaRPr lang="es-MX"/>
          </a:p>
        </c:txPr>
        <c:crossAx val="75253248"/>
        <c:crosses val="autoZero"/>
        <c:auto val="1"/>
        <c:lblAlgn val="ctr"/>
        <c:lblOffset val="100"/>
        <c:noMultiLvlLbl val="0"/>
      </c:catAx>
      <c:valAx>
        <c:axId val="75253248"/>
        <c:scaling>
          <c:orientation val="minMax"/>
        </c:scaling>
        <c:delete val="1"/>
        <c:axPos val="l"/>
        <c:majorGridlines/>
        <c:numFmt formatCode="_(* #,##0_);_(* \(#,##0\);_(* &quot;-&quot;_);_(@_)" sourceLinked="1"/>
        <c:majorTickMark val="out"/>
        <c:minorTickMark val="none"/>
        <c:tickLblPos val="none"/>
        <c:crossAx val="75251712"/>
        <c:crosses val="autoZero"/>
        <c:crossBetween val="between"/>
      </c:valAx>
    </c:plotArea>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33" l="0.70000000000000062" r="0.70000000000000062" t="0.75000000000000633"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2183069448932266E-2"/>
          <c:y val="3.9166666666666669E-2"/>
          <c:w val="0.94411478262841364"/>
          <c:h val="0.93500000000000005"/>
        </c:manualLayout>
      </c:layout>
      <c:pie3DChart>
        <c:varyColors val="1"/>
        <c:ser>
          <c:idx val="0"/>
          <c:order val="0"/>
          <c:explosion val="25"/>
          <c:dLbls>
            <c:spPr>
              <a:noFill/>
              <a:ln>
                <a:noFill/>
              </a:ln>
              <a:effectLst/>
            </c:spPr>
            <c:txPr>
              <a:bodyPr/>
              <a:lstStyle/>
              <a:p>
                <a:pPr>
                  <a:defRPr lang="es-ES"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Egr.'!$C$3:$C$11</c:f>
              <c:strCache>
                <c:ptCount val="9"/>
                <c:pt idx="0">
                  <c:v>SERVICIOS PERSONALES</c:v>
                </c:pt>
                <c:pt idx="1">
                  <c:v>MATERIALES Y SUMINISTROS</c:v>
                </c:pt>
                <c:pt idx="2">
                  <c:v>SERVICIOS GENERALES</c:v>
                </c:pt>
                <c:pt idx="3">
                  <c:v>TRANSFERENCIAS, ASIGNACIONES, SUBSIDIOS Y OTRAS  AYUDAS</c:v>
                </c:pt>
                <c:pt idx="4">
                  <c:v>BIENES MUEBLES, INMUEBLES E  INTANGIBLES </c:v>
                </c:pt>
                <c:pt idx="5">
                  <c:v>INVERSIÓN PÚBLICA</c:v>
                </c:pt>
                <c:pt idx="6">
                  <c:v>INVERSIONES FINANCIERAS Y OTRAS PROVISIONES</c:v>
                </c:pt>
                <c:pt idx="7">
                  <c:v>PARTICIPACIONES Y APORTACIONES</c:v>
                </c:pt>
                <c:pt idx="8">
                  <c:v>DEUDA  PÚBLICA</c:v>
                </c:pt>
              </c:strCache>
            </c:strRef>
          </c:cat>
          <c:val>
            <c:numRef>
              <c:f>'Est. Egr.'!$D$3:$D$11</c:f>
              <c:numCache>
                <c:formatCode>_(* #,##0_);_(* \(#,##0\);_(* "-"_);_(@_)</c:formatCode>
                <c:ptCount val="9"/>
                <c:pt idx="0">
                  <c:v>26987027</c:v>
                </c:pt>
                <c:pt idx="1">
                  <c:v>9189000</c:v>
                </c:pt>
                <c:pt idx="2">
                  <c:v>6507600</c:v>
                </c:pt>
                <c:pt idx="3">
                  <c:v>1905000</c:v>
                </c:pt>
                <c:pt idx="4">
                  <c:v>22899</c:v>
                </c:pt>
                <c:pt idx="5">
                  <c:v>11875887</c:v>
                </c:pt>
                <c:pt idx="6">
                  <c:v>0</c:v>
                </c:pt>
                <c:pt idx="7">
                  <c:v>0</c:v>
                </c:pt>
                <c:pt idx="8">
                  <c:v>3712858</c:v>
                </c:pt>
              </c:numCache>
            </c:numRef>
          </c:val>
          <c:extLst>
            <c:ext xmlns:c16="http://schemas.microsoft.com/office/drawing/2014/chart" uri="{C3380CC4-5D6E-409C-BE32-E72D297353CC}">
              <c16:uniqueId val="{00000000-2FE8-4FA6-8B88-6FA23877BFD1}"/>
            </c:ext>
          </c:extLst>
        </c:ser>
        <c:dLbls>
          <c:showLegendKey val="0"/>
          <c:showVal val="0"/>
          <c:showCatName val="1"/>
          <c:showSerName val="0"/>
          <c:showPercent val="1"/>
          <c:showBubbleSize val="0"/>
          <c:showLeaderLines val="1"/>
        </c:dLbls>
      </c:pie3DChart>
    </c:plotArea>
    <c:plotVisOnly val="1"/>
    <c:dispBlanksAs val="zero"/>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55" l="0.70000000000000062" r="0.70000000000000062" t="0.750000000000005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'Est. Egr.'!$C$16:$C$86</c:f>
              <c:strCache>
                <c:ptCount val="6"/>
                <c:pt idx="0">
                  <c:v>RECURSOS PROPIOS</c:v>
                </c:pt>
                <c:pt idx="1">
                  <c:v>APORTACIONES FEDERALES</c:v>
                </c:pt>
                <c:pt idx="2">
                  <c:v>PROGRAMAS FEDERALES</c:v>
                </c:pt>
                <c:pt idx="3">
                  <c:v>PROGRAMAS ESTATALES</c:v>
                </c:pt>
                <c:pt idx="4">
                  <c:v>EMPRÉSTITOS</c:v>
                </c:pt>
                <c:pt idx="5">
                  <c:v>OTROS</c:v>
                </c:pt>
              </c:strCache>
            </c:strRef>
          </c:cat>
          <c:val>
            <c:numRef>
              <c:f>'Est. Egr.'!$D$16:$D$86</c:f>
              <c:numCache>
                <c:formatCode>_(* #,##0_);_(* \(#,##0\);_(* "-"_);_(@_)</c:formatCode>
                <c:ptCount val="6"/>
                <c:pt idx="0">
                  <c:v>39462243</c:v>
                </c:pt>
                <c:pt idx="1">
                  <c:v>17416028</c:v>
                </c:pt>
                <c:pt idx="2">
                  <c:v>200000</c:v>
                </c:pt>
                <c:pt idx="3">
                  <c:v>3122000</c:v>
                </c:pt>
                <c:pt idx="4">
                  <c:v>0</c:v>
                </c:pt>
                <c:pt idx="5">
                  <c:v>0</c:v>
                </c:pt>
              </c:numCache>
            </c:numRef>
          </c:val>
          <c:extLst>
            <c:ext xmlns:c16="http://schemas.microsoft.com/office/drawing/2014/chart" uri="{C3380CC4-5D6E-409C-BE32-E72D297353CC}">
              <c16:uniqueId val="{00000000-B1E0-45BA-8549-D8D5C588971F}"/>
            </c:ext>
          </c:extLst>
        </c:ser>
        <c:dLbls>
          <c:showLegendKey val="0"/>
          <c:showVal val="0"/>
          <c:showCatName val="1"/>
          <c:showSerName val="0"/>
          <c:showPercent val="1"/>
          <c:showBubbleSize val="0"/>
          <c:showLeaderLines val="0"/>
        </c:dLbls>
      </c:pie3DChart>
    </c:plotArea>
    <c:plotVisOnly val="1"/>
    <c:dispBlanksAs val="zero"/>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600" b="1">
          <a:solidFill>
            <a:schemeClr val="dk1"/>
          </a:solidFill>
          <a:latin typeface="+mn-lt"/>
          <a:ea typeface="+mn-ea"/>
          <a:cs typeface="+mn-cs"/>
        </a:defRPr>
      </a:pPr>
      <a:endParaRPr lang="es-MX"/>
    </a:p>
  </c:txPr>
  <c:printSettings>
    <c:headerFooter/>
    <c:pageMargins b="0.75000000000000544" l="0.70000000000000062" r="0.70000000000000062" t="0.750000000000005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lang="es-ES"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Egr.'!$C$96:$C$98</c:f>
              <c:strCache>
                <c:ptCount val="3"/>
                <c:pt idx="0">
                  <c:v>GASTO CORRIENTE</c:v>
                </c:pt>
                <c:pt idx="1">
                  <c:v>GASTO DE CAPÍTAL</c:v>
                </c:pt>
                <c:pt idx="2">
                  <c:v>AMORTIZACIÓN DE LA DEUDA Y DISMINUCIÓN DE PASIVOS</c:v>
                </c:pt>
              </c:strCache>
            </c:strRef>
          </c:cat>
          <c:val>
            <c:numRef>
              <c:f>'Est. Egr.'!$D$96:$D$98</c:f>
              <c:numCache>
                <c:formatCode>_(* #,##0_);_(* \(#,##0\);_(* "-"_);_(@_)</c:formatCode>
                <c:ptCount val="3"/>
                <c:pt idx="0">
                  <c:v>44588627</c:v>
                </c:pt>
                <c:pt idx="1">
                  <c:v>11898786</c:v>
                </c:pt>
                <c:pt idx="2">
                  <c:v>3712858</c:v>
                </c:pt>
              </c:numCache>
            </c:numRef>
          </c:val>
          <c:extLst>
            <c:ext xmlns:c16="http://schemas.microsoft.com/office/drawing/2014/chart" uri="{C3380CC4-5D6E-409C-BE32-E72D297353CC}">
              <c16:uniqueId val="{00000000-ED4A-4217-A775-BE15F06E0D34}"/>
            </c:ext>
          </c:extLst>
        </c:ser>
        <c:dLbls>
          <c:showLegendKey val="0"/>
          <c:showVal val="0"/>
          <c:showCatName val="1"/>
          <c:showSerName val="0"/>
          <c:showPercent val="1"/>
          <c:showBubbleSize val="0"/>
          <c:showLeaderLines val="1"/>
        </c:dLbls>
      </c:pie3DChart>
    </c:plotArea>
    <c:plotVisOnly val="1"/>
    <c:dispBlanksAs val="zero"/>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44" l="0.70000000000000062" r="0.70000000000000062" t="0.750000000000005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17</xdr:col>
      <xdr:colOff>0</xdr:colOff>
      <xdr:row>2</xdr:row>
      <xdr:rowOff>133350</xdr:rowOff>
    </xdr:to>
    <xdr:pic>
      <xdr:nvPicPr>
        <xdr:cNvPr id="2" name="1 Imagen" descr="Logo---texto-por-debajo.png"/>
        <xdr:cNvPicPr>
          <a:picLocks noChangeAspect="1"/>
        </xdr:cNvPicPr>
      </xdr:nvPicPr>
      <xdr:blipFill>
        <a:blip xmlns:r="http://schemas.openxmlformats.org/officeDocument/2006/relationships" r:embed="rId1" cstate="print"/>
        <a:srcRect/>
        <a:stretch>
          <a:fillRect/>
        </a:stretch>
      </xdr:blipFill>
      <xdr:spPr bwMode="auto">
        <a:xfrm>
          <a:off x="276225" y="0"/>
          <a:ext cx="1533525" cy="704850"/>
        </a:xfrm>
        <a:prstGeom prst="rect">
          <a:avLst/>
        </a:prstGeom>
        <a:noFill/>
        <a:ln w="9525">
          <a:noFill/>
          <a:miter lim="800000"/>
          <a:headEnd/>
          <a:tailEnd/>
        </a:ln>
      </xdr:spPr>
    </xdr:pic>
    <xdr:clientData/>
  </xdr:twoCellAnchor>
  <xdr:twoCellAnchor>
    <xdr:from>
      <xdr:col>21</xdr:col>
      <xdr:colOff>95250</xdr:colOff>
      <xdr:row>0</xdr:row>
      <xdr:rowOff>76201</xdr:rowOff>
    </xdr:from>
    <xdr:to>
      <xdr:col>63</xdr:col>
      <xdr:colOff>0</xdr:colOff>
      <xdr:row>2</xdr:row>
      <xdr:rowOff>85725</xdr:rowOff>
    </xdr:to>
    <xdr:sp macro="" textlink="">
      <xdr:nvSpPr>
        <xdr:cNvPr id="3" name="2 CuadroTexto"/>
        <xdr:cNvSpPr txBox="1"/>
      </xdr:nvSpPr>
      <xdr:spPr>
        <a:xfrm>
          <a:off x="2343150" y="76201"/>
          <a:ext cx="4505325"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DIRECCIÓN TÉCNICA</a:t>
          </a:r>
          <a:r>
            <a:rPr lang="es-MX" sz="1000">
              <a:latin typeface="Arial" pitchFamily="34" charset="0"/>
              <a:cs typeface="Arial" pitchFamily="34" charset="0"/>
            </a:rPr>
            <a:t/>
          </a:r>
          <a:br>
            <a:rPr lang="es-MX" sz="1000">
              <a:latin typeface="Arial" pitchFamily="34" charset="0"/>
              <a:cs typeface="Arial" pitchFamily="34" charset="0"/>
            </a:rPr>
          </a:br>
          <a:r>
            <a:rPr lang="es-MX" sz="1000">
              <a:solidFill>
                <a:srgbClr val="00A79D"/>
              </a:solidFill>
              <a:latin typeface="Arial" pitchFamily="34" charset="0"/>
              <a:cs typeface="Arial" pitchFamily="34" charset="0"/>
            </a:rPr>
            <a:t>DEPTO. PLANEACIÓN, PROGRAMACIÓN Y COORDINACIÓN TÉCNICA</a:t>
          </a:r>
          <a:r>
            <a:rPr lang="es-MX" sz="1000">
              <a:latin typeface="Arial" pitchFamily="34" charset="0"/>
              <a:cs typeface="Arial" pitchFamily="34" charset="0"/>
            </a:rPr>
            <a:t/>
          </a:r>
          <a:br>
            <a:rPr lang="es-MX" sz="1000">
              <a:latin typeface="Arial" pitchFamily="34" charset="0"/>
              <a:cs typeface="Arial" pitchFamily="34" charset="0"/>
            </a:rPr>
          </a:br>
          <a:r>
            <a:rPr lang="es-MX" sz="1200" b="1">
              <a:solidFill>
                <a:srgbClr val="00A79D"/>
              </a:solidFill>
              <a:latin typeface="Arial" pitchFamily="34" charset="0"/>
              <a:cs typeface="Arial" pitchFamily="34" charset="0"/>
            </a:rPr>
            <a:t>RESULTADO DE LA REVISIÓN AL PRESUPUESTO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4" textlink="">
      <xdr:nvSpPr>
        <xdr:cNvPr id="3" name="2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2828925</xdr:colOff>
      <xdr:row>0</xdr:row>
      <xdr:rowOff>66676</xdr:rowOff>
    </xdr:from>
    <xdr:to>
      <xdr:col>1</xdr:col>
      <xdr:colOff>3600450</xdr:colOff>
      <xdr:row>0</xdr:row>
      <xdr:rowOff>409576</xdr:rowOff>
    </xdr:to>
    <xdr:sp macro="[0]!Macro4" textlink="">
      <xdr:nvSpPr>
        <xdr:cNvPr id="2" name="1 CuadroTexto"/>
        <xdr:cNvSpPr txBox="1"/>
      </xdr:nvSpPr>
      <xdr:spPr>
        <a:xfrm>
          <a:off x="3162300" y="66676"/>
          <a:ext cx="771525"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EGRESOS</a:t>
          </a:r>
        </a:p>
      </xdr:txBody>
    </xdr:sp>
    <xdr:clientData/>
  </xdr:twoCellAnchor>
  <xdr:twoCellAnchor>
    <xdr:from>
      <xdr:col>1</xdr:col>
      <xdr:colOff>257175</xdr:colOff>
      <xdr:row>0</xdr:row>
      <xdr:rowOff>66675</xdr:rowOff>
    </xdr:from>
    <xdr:to>
      <xdr:col>1</xdr:col>
      <xdr:colOff>1028700</xdr:colOff>
      <xdr:row>0</xdr:row>
      <xdr:rowOff>409575</xdr:rowOff>
    </xdr:to>
    <xdr:sp macro="[0]!Macro3" textlink="">
      <xdr:nvSpPr>
        <xdr:cNvPr id="3" name="2 CuadroTexto"/>
        <xdr:cNvSpPr txBox="1"/>
      </xdr:nvSpPr>
      <xdr:spPr>
        <a:xfrm>
          <a:off x="590550" y="66675"/>
          <a:ext cx="771525" cy="342900"/>
        </a:xfrm>
        <a:prstGeom prst="rect">
          <a:avLst/>
        </a:prstGeom>
        <a:solidFill>
          <a:schemeClr val="accent3">
            <a:lumMod val="50000"/>
          </a:schemeClr>
        </a:solidFill>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INGRESOS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1</xdr:row>
      <xdr:rowOff>47624</xdr:rowOff>
    </xdr:from>
    <xdr:to>
      <xdr:col>9</xdr:col>
      <xdr:colOff>714375</xdr:colOff>
      <xdr:row>13</xdr:row>
      <xdr:rowOff>180974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16</xdr:row>
      <xdr:rowOff>47624</xdr:rowOff>
    </xdr:from>
    <xdr:to>
      <xdr:col>9</xdr:col>
      <xdr:colOff>714375</xdr:colOff>
      <xdr:row>25</xdr:row>
      <xdr:rowOff>180974</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29</xdr:row>
      <xdr:rowOff>0</xdr:rowOff>
    </xdr:from>
    <xdr:to>
      <xdr:col>9</xdr:col>
      <xdr:colOff>704850</xdr:colOff>
      <xdr:row>34</xdr:row>
      <xdr:rowOff>19050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36</xdr:row>
      <xdr:rowOff>38100</xdr:rowOff>
    </xdr:from>
    <xdr:to>
      <xdr:col>9</xdr:col>
      <xdr:colOff>714375</xdr:colOff>
      <xdr:row>114</xdr:row>
      <xdr:rowOff>180975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xdr:row>
      <xdr:rowOff>0</xdr:rowOff>
    </xdr:from>
    <xdr:to>
      <xdr:col>10</xdr:col>
      <xdr:colOff>695325</xdr:colOff>
      <xdr:row>12</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13</xdr:row>
      <xdr:rowOff>266699</xdr:rowOff>
    </xdr:from>
    <xdr:to>
      <xdr:col>10</xdr:col>
      <xdr:colOff>685800</xdr:colOff>
      <xdr:row>92</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93</xdr:row>
      <xdr:rowOff>266699</xdr:rowOff>
    </xdr:from>
    <xdr:to>
      <xdr:col>10</xdr:col>
      <xdr:colOff>704850</xdr:colOff>
      <xdr:row>99</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2</xdr:row>
      <xdr:rowOff>52939</xdr:rowOff>
    </xdr:from>
    <xdr:to>
      <xdr:col>4</xdr:col>
      <xdr:colOff>963084</xdr:colOff>
      <xdr:row>2</xdr:row>
      <xdr:rowOff>190500</xdr:rowOff>
    </xdr:to>
    <xdr:sp macro="[0]!Macro2" textlink="">
      <xdr:nvSpPr>
        <xdr:cNvPr id="2" name="1 CuadroTexto"/>
        <xdr:cNvSpPr txBox="1"/>
      </xdr:nvSpPr>
      <xdr:spPr>
        <a:xfrm>
          <a:off x="4321175" y="719689"/>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1280583</xdr:colOff>
      <xdr:row>1</xdr:row>
      <xdr:rowOff>133354</xdr:rowOff>
    </xdr:from>
    <xdr:to>
      <xdr:col>2</xdr:col>
      <xdr:colOff>2444751</xdr:colOff>
      <xdr:row>2</xdr:row>
      <xdr:rowOff>80415</xdr:rowOff>
    </xdr:to>
    <xdr:sp macro="[0]!Macro6" textlink="">
      <xdr:nvSpPr>
        <xdr:cNvPr id="4" name="3 CuadroTexto"/>
        <xdr:cNvSpPr txBox="1"/>
      </xdr:nvSpPr>
      <xdr:spPr>
        <a:xfrm>
          <a:off x="1613958" y="609604"/>
          <a:ext cx="1164168" cy="137561"/>
        </a:xfrm>
        <a:prstGeom prst="rect">
          <a:avLst/>
        </a:prstGeom>
        <a:solidFill>
          <a:schemeClr val="accent2"/>
        </a:soli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editAs="oneCell">
    <xdr:from>
      <xdr:col>2</xdr:col>
      <xdr:colOff>3152775</xdr:colOff>
      <xdr:row>0</xdr:row>
      <xdr:rowOff>247650</xdr:rowOff>
    </xdr:from>
    <xdr:to>
      <xdr:col>2</xdr:col>
      <xdr:colOff>3152775</xdr:colOff>
      <xdr:row>1</xdr:row>
      <xdr:rowOff>123825</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5</xdr:col>
      <xdr:colOff>47625</xdr:colOff>
      <xdr:row>2</xdr:row>
      <xdr:rowOff>47625</xdr:rowOff>
    </xdr:from>
    <xdr:to>
      <xdr:col>6</xdr:col>
      <xdr:colOff>947209</xdr:colOff>
      <xdr:row>2</xdr:row>
      <xdr:rowOff>185186</xdr:rowOff>
    </xdr:to>
    <xdr:sp macro="[0]!Macro2" textlink="">
      <xdr:nvSpPr>
        <xdr:cNvPr id="13" name="12 CuadroTexto"/>
        <xdr:cNvSpPr txBox="1"/>
      </xdr:nvSpPr>
      <xdr:spPr>
        <a:xfrm>
          <a:off x="59245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7</xdr:col>
      <xdr:colOff>47625</xdr:colOff>
      <xdr:row>2</xdr:row>
      <xdr:rowOff>47625</xdr:rowOff>
    </xdr:from>
    <xdr:to>
      <xdr:col>8</xdr:col>
      <xdr:colOff>947209</xdr:colOff>
      <xdr:row>2</xdr:row>
      <xdr:rowOff>185186</xdr:rowOff>
    </xdr:to>
    <xdr:sp macro="[0]!Macro2" textlink="">
      <xdr:nvSpPr>
        <xdr:cNvPr id="14" name="13 CuadroTexto"/>
        <xdr:cNvSpPr txBox="1"/>
      </xdr:nvSpPr>
      <xdr:spPr>
        <a:xfrm>
          <a:off x="719137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9</xdr:col>
      <xdr:colOff>47625</xdr:colOff>
      <xdr:row>2</xdr:row>
      <xdr:rowOff>47625</xdr:rowOff>
    </xdr:from>
    <xdr:to>
      <xdr:col>10</xdr:col>
      <xdr:colOff>947209</xdr:colOff>
      <xdr:row>2</xdr:row>
      <xdr:rowOff>185186</xdr:rowOff>
    </xdr:to>
    <xdr:sp macro="[0]!Macro2" textlink="">
      <xdr:nvSpPr>
        <xdr:cNvPr id="15" name="14 CuadroTexto"/>
        <xdr:cNvSpPr txBox="1"/>
      </xdr:nvSpPr>
      <xdr:spPr>
        <a:xfrm>
          <a:off x="845820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11</xdr:col>
      <xdr:colOff>47625</xdr:colOff>
      <xdr:row>2</xdr:row>
      <xdr:rowOff>47625</xdr:rowOff>
    </xdr:from>
    <xdr:to>
      <xdr:col>12</xdr:col>
      <xdr:colOff>947209</xdr:colOff>
      <xdr:row>2</xdr:row>
      <xdr:rowOff>185186</xdr:rowOff>
    </xdr:to>
    <xdr:sp macro="[0]!Macro2" textlink="">
      <xdr:nvSpPr>
        <xdr:cNvPr id="16" name="15 CuadroTexto"/>
        <xdr:cNvSpPr txBox="1"/>
      </xdr:nvSpPr>
      <xdr:spPr>
        <a:xfrm>
          <a:off x="972502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13</xdr:col>
      <xdr:colOff>47625</xdr:colOff>
      <xdr:row>2</xdr:row>
      <xdr:rowOff>47625</xdr:rowOff>
    </xdr:from>
    <xdr:to>
      <xdr:col>14</xdr:col>
      <xdr:colOff>947209</xdr:colOff>
      <xdr:row>2</xdr:row>
      <xdr:rowOff>185186</xdr:rowOff>
    </xdr:to>
    <xdr:sp macro="[0]!Macro2" textlink="">
      <xdr:nvSpPr>
        <xdr:cNvPr id="17" name="16 CuadroTexto"/>
        <xdr:cNvSpPr txBox="1"/>
      </xdr:nvSpPr>
      <xdr:spPr>
        <a:xfrm>
          <a:off x="109918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63500</xdr:colOff>
      <xdr:row>2</xdr:row>
      <xdr:rowOff>52939</xdr:rowOff>
    </xdr:from>
    <xdr:to>
      <xdr:col>3</xdr:col>
      <xdr:colOff>963084</xdr:colOff>
      <xdr:row>2</xdr:row>
      <xdr:rowOff>190500</xdr:rowOff>
    </xdr:to>
    <xdr:sp macro="[0]!Macro2" textlink="">
      <xdr:nvSpPr>
        <xdr:cNvPr id="6" name="5 CuadroTexto"/>
        <xdr:cNvSpPr txBox="1"/>
      </xdr:nvSpPr>
      <xdr:spPr>
        <a:xfrm>
          <a:off x="4296833" y="624439"/>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4</xdr:col>
      <xdr:colOff>52915</xdr:colOff>
      <xdr:row>2</xdr:row>
      <xdr:rowOff>52915</xdr:rowOff>
    </xdr:from>
    <xdr:to>
      <xdr:col>5</xdr:col>
      <xdr:colOff>952499</xdr:colOff>
      <xdr:row>2</xdr:row>
      <xdr:rowOff>190476</xdr:rowOff>
    </xdr:to>
    <xdr:sp macro="[0]!Macro2" textlink="">
      <xdr:nvSpPr>
        <xdr:cNvPr id="7" name="6 CuadroTexto"/>
        <xdr:cNvSpPr txBox="1"/>
      </xdr:nvSpPr>
      <xdr:spPr>
        <a:xfrm>
          <a:off x="555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xdr:col>
      <xdr:colOff>1280583</xdr:colOff>
      <xdr:row>1</xdr:row>
      <xdr:rowOff>133354</xdr:rowOff>
    </xdr:from>
    <xdr:to>
      <xdr:col>1</xdr:col>
      <xdr:colOff>2444751</xdr:colOff>
      <xdr:row>2</xdr:row>
      <xdr:rowOff>80415</xdr:rowOff>
    </xdr:to>
    <xdr:sp macro="[0]!Macro7" textlink="">
      <xdr:nvSpPr>
        <xdr:cNvPr id="8" name="7 CuadroTexto"/>
        <xdr:cNvSpPr txBox="1"/>
      </xdr:nvSpPr>
      <xdr:spPr>
        <a:xfrm>
          <a:off x="1613958" y="609604"/>
          <a:ext cx="1164168" cy="137561"/>
        </a:xfrm>
        <a:prstGeom prst="rect">
          <a:avLst/>
        </a:prstGeom>
        <a:gradFill flip="none" rotWithShape="1">
          <a:gsLst>
            <a:gs pos="0">
              <a:srgbClr val="A15517"/>
            </a:gs>
            <a:gs pos="80000">
              <a:schemeClr val="accent6">
                <a:shade val="93000"/>
                <a:satMod val="130000"/>
              </a:schemeClr>
            </a:gs>
            <a:gs pos="100000">
              <a:schemeClr val="accent6">
                <a:shade val="94000"/>
                <a:satMod val="135000"/>
              </a:schemeClr>
            </a:gs>
          </a:gsLst>
          <a:lin ang="16200000" scaled="0"/>
          <a:tileRect/>
        </a:gra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6</xdr:col>
      <xdr:colOff>52915</xdr:colOff>
      <xdr:row>2</xdr:row>
      <xdr:rowOff>52915</xdr:rowOff>
    </xdr:from>
    <xdr:to>
      <xdr:col>7</xdr:col>
      <xdr:colOff>952499</xdr:colOff>
      <xdr:row>2</xdr:row>
      <xdr:rowOff>190476</xdr:rowOff>
    </xdr:to>
    <xdr:sp macro="[0]!Macro2" textlink="">
      <xdr:nvSpPr>
        <xdr:cNvPr id="5" name="4 CuadroTexto"/>
        <xdr:cNvSpPr txBox="1"/>
      </xdr:nvSpPr>
      <xdr:spPr>
        <a:xfrm>
          <a:off x="682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8</xdr:col>
      <xdr:colOff>52915</xdr:colOff>
      <xdr:row>2</xdr:row>
      <xdr:rowOff>52915</xdr:rowOff>
    </xdr:from>
    <xdr:to>
      <xdr:col>9</xdr:col>
      <xdr:colOff>952499</xdr:colOff>
      <xdr:row>2</xdr:row>
      <xdr:rowOff>190476</xdr:rowOff>
    </xdr:to>
    <xdr:sp macro="[0]!Macro2" textlink="">
      <xdr:nvSpPr>
        <xdr:cNvPr id="9" name="8 CuadroTexto"/>
        <xdr:cNvSpPr txBox="1"/>
      </xdr:nvSpPr>
      <xdr:spPr>
        <a:xfrm>
          <a:off x="809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10</xdr:col>
      <xdr:colOff>52915</xdr:colOff>
      <xdr:row>2</xdr:row>
      <xdr:rowOff>52915</xdr:rowOff>
    </xdr:from>
    <xdr:to>
      <xdr:col>11</xdr:col>
      <xdr:colOff>952499</xdr:colOff>
      <xdr:row>2</xdr:row>
      <xdr:rowOff>190476</xdr:rowOff>
    </xdr:to>
    <xdr:sp macro="[0]!Macro2" textlink="">
      <xdr:nvSpPr>
        <xdr:cNvPr id="10" name="9 CuadroTexto"/>
        <xdr:cNvSpPr txBox="1"/>
      </xdr:nvSpPr>
      <xdr:spPr>
        <a:xfrm>
          <a:off x="936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12</xdr:col>
      <xdr:colOff>52915</xdr:colOff>
      <xdr:row>2</xdr:row>
      <xdr:rowOff>52915</xdr:rowOff>
    </xdr:from>
    <xdr:to>
      <xdr:col>13</xdr:col>
      <xdr:colOff>952499</xdr:colOff>
      <xdr:row>2</xdr:row>
      <xdr:rowOff>190476</xdr:rowOff>
    </xdr:to>
    <xdr:sp macro="[0]!Macro2" textlink="">
      <xdr:nvSpPr>
        <xdr:cNvPr id="11" name="10 CuadroTexto"/>
        <xdr:cNvSpPr txBox="1"/>
      </xdr:nvSpPr>
      <xdr:spPr>
        <a:xfrm>
          <a:off x="1063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228600</xdr:colOff>
      <xdr:row>1</xdr:row>
      <xdr:rowOff>0</xdr:rowOff>
    </xdr:from>
    <xdr:to>
      <xdr:col>7</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3" textlink="">
      <xdr:nvSpPr>
        <xdr:cNvPr id="2" name="1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5381625</xdr:colOff>
      <xdr:row>0</xdr:row>
      <xdr:rowOff>95250</xdr:rowOff>
    </xdr:from>
    <xdr:to>
      <xdr:col>3</xdr:col>
      <xdr:colOff>6134100</xdr:colOff>
      <xdr:row>0</xdr:row>
      <xdr:rowOff>276225</xdr:rowOff>
    </xdr:to>
    <xdr:sp macro="[0]!Macro3" textlink="">
      <xdr:nvSpPr>
        <xdr:cNvPr id="2" name="1 CuadroTexto"/>
        <xdr:cNvSpPr txBox="1"/>
      </xdr:nvSpPr>
      <xdr:spPr>
        <a:xfrm>
          <a:off x="9658350"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5562600</xdr:colOff>
      <xdr:row>0</xdr:row>
      <xdr:rowOff>104775</xdr:rowOff>
    </xdr:from>
    <xdr:to>
      <xdr:col>2</xdr:col>
      <xdr:colOff>6315075</xdr:colOff>
      <xdr:row>0</xdr:row>
      <xdr:rowOff>285750</xdr:rowOff>
    </xdr:to>
    <xdr:sp macro="[0]!Macro4" textlink="">
      <xdr:nvSpPr>
        <xdr:cNvPr id="2" name="1 CuadroTexto"/>
        <xdr:cNvSpPr txBox="1"/>
      </xdr:nvSpPr>
      <xdr:spPr>
        <a:xfrm>
          <a:off x="9601200" y="104775"/>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tables/table1.xml><?xml version="1.0" encoding="utf-8"?>
<table xmlns="http://schemas.openxmlformats.org/spreadsheetml/2006/main" id="7" name="Tabla7" displayName="Tabla7" ref="A3:D13" totalsRowShown="0" dataDxfId="157">
  <tableColumns count="4">
    <tableColumn id="1" name="R" dataDxfId="156"/>
    <tableColumn id="2" name="Descripción" dataDxfId="155"/>
    <tableColumn id="3" name="Estimación" dataDxfId="154">
      <calculatedColumnFormula>'I-TI'!#REF!</calculatedColumnFormula>
    </tableColumn>
    <tableColumn id="4" name="Distribución" dataDxfId="153">
      <calculatedColumnFormula>'I-TI'!E346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5" name="Tabla5" displayName="Tabla5" ref="A1:E144" totalsRowShown="0" headerRowDxfId="32" dataDxfId="31">
  <tableColumns count="5">
    <tableColumn id="1" name="F" dataDxfId="30"/>
    <tableColumn id="2" name="FN" dataDxfId="29"/>
    <tableColumn id="3" name="SF" dataDxfId="28"/>
    <tableColumn id="4" name="Descripción" dataDxfId="27"/>
    <tableColumn id="5" name="Definición" dataDxfId="26"/>
  </tableColumns>
  <tableStyleInfo name="TableStyleLight17" showFirstColumn="0" showLastColumn="0" showRowStripes="1" showColumnStripes="0"/>
</table>
</file>

<file path=xl/tables/table11.xml><?xml version="1.0" encoding="utf-8"?>
<table xmlns="http://schemas.openxmlformats.org/spreadsheetml/2006/main" id="11" name="Tabla11" displayName="Tabla11" ref="A1:G91" totalsRowShown="0" headerRowDxfId="25" dataDxfId="23" headerRowBorderDxfId="24" tableBorderDxfId="22">
  <tableColumns count="7">
    <tableColumn id="1" name="SP" dataDxfId="21"/>
    <tableColumn id="2" name="SF" dataDxfId="20"/>
    <tableColumn id="3" name="SE" dataDxfId="19"/>
    <tableColumn id="4" name="SB" dataDxfId="18"/>
    <tableColumn id="5" name="EP" dataDxfId="17"/>
    <tableColumn id="6" name="Descripción" dataDxfId="16"/>
    <tableColumn id="7" name="Definición" dataDxfId="15"/>
  </tableColumns>
  <tableStyleInfo name="TableStyleMedium13" showFirstColumn="0" showLastColumn="0" showRowStripes="1" showColumnStripes="0"/>
</table>
</file>

<file path=xl/tables/table12.xml><?xml version="1.0" encoding="utf-8"?>
<table xmlns="http://schemas.openxmlformats.org/spreadsheetml/2006/main" id="1" name="Tabla1" displayName="Tabla1" ref="A1:C426" headerRowDxfId="14">
  <tableColumns count="3">
    <tableColumn id="1" name="OG" totalsRowLabel="Total" dataDxfId="13" totalsRowDxfId="12"/>
    <tableColumn id="2" name="Descripción" dataDxfId="11" totalsRowDxfId="10"/>
    <tableColumn id="3" name="Definición" totalsRowFunction="count" dataDxfId="9" totalsRowDxfId="8"/>
  </tableColumns>
  <tableStyleInfo name="TableStyleLight21" showFirstColumn="0" showLastColumn="0" showRowStripes="1" showColumnStripes="0"/>
</table>
</file>

<file path=xl/tables/table13.xml><?xml version="1.0" encoding="utf-8"?>
<table xmlns="http://schemas.openxmlformats.org/spreadsheetml/2006/main" id="3" name="Tabla3" displayName="Tabla3" ref="A1:C4" totalsRowShown="0" headerRowDxfId="7">
  <tableColumns count="3">
    <tableColumn id="1" name="TG" dataDxfId="6"/>
    <tableColumn id="2" name="Descripción" dataDxfId="5"/>
    <tableColumn id="3" name="Definición" dataDxfId="4"/>
  </tableColumns>
  <tableStyleInfo name="TableStyleLight18" showFirstColumn="0" showLastColumn="0" showRowStripes="1" showColumnStripes="0"/>
</table>
</file>

<file path=xl/tables/table14.xml><?xml version="1.0" encoding="utf-8"?>
<table xmlns="http://schemas.openxmlformats.org/spreadsheetml/2006/main" id="4" name="Tabla4" displayName="Tabla4" ref="A1:C79" totalsRowShown="0" headerRowDxfId="3">
  <tableColumns count="3">
    <tableColumn id="4" name="OR" dataDxfId="2"/>
    <tableColumn id="2" name="Descripción" dataDxfId="1"/>
    <tableColumn id="3" name="Definición" dataDxfId="0"/>
  </tableColumns>
  <tableStyleInfo name="TableStyleLight16" showFirstColumn="0" showLastColumn="0" showRowStripes="1" showColumnStripes="0"/>
</table>
</file>

<file path=xl/tables/table2.xml><?xml version="1.0" encoding="utf-8"?>
<table xmlns="http://schemas.openxmlformats.org/spreadsheetml/2006/main" id="8" name="Tabla8" displayName="Tabla8" ref="A18:D25" totalsRowShown="0" dataDxfId="152">
  <tableColumns count="4">
    <tableColumn id="1" name="T" dataDxfId="151"/>
    <tableColumn id="2" name="Descripción" dataDxfId="150"/>
    <tableColumn id="3" name="Estimación" dataDxfId="149">
      <calculatedColumnFormula>'I-TI'!#REF!</calculatedColumnFormula>
    </tableColumn>
    <tableColumn id="4" name="Distribución" dataDxfId="148">
      <calculatedColumnFormula>'I-TI'!E359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9" name="Tabla9" displayName="Tabla9" ref="A30:D34" totalsRowShown="0" dataDxfId="147">
  <tableColumns count="4">
    <tableColumn id="1" name="TI" dataDxfId="146"/>
    <tableColumn id="2" name="Descripción" dataDxfId="145"/>
    <tableColumn id="3" name="Estimación" dataDxfId="144">
      <calculatedColumnFormula>'I-TI'!#REF!</calculatedColumnFormula>
    </tableColumn>
    <tableColumn id="4" name="Distribución" dataDxfId="143">
      <calculatedColumnFormula>'I-TI'!E368</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0" name="Tabla10" displayName="Tabla10" ref="A38:D109" totalsRowShown="0" dataDxfId="142">
  <tableColumns count="4">
    <tableColumn id="1" name="OR" dataDxfId="141"/>
    <tableColumn id="2" name="Descripción" dataDxfId="140"/>
    <tableColumn id="3" name="Estimación" dataDxfId="139">
      <calculatedColumnFormula>'I-TI'!#REF!</calculatedColumnFormula>
    </tableColumn>
    <tableColumn id="4" name="Distribución" dataDxfId="138">
      <calculatedColumnFormula>'I-TI'!D373</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14" name="Tabla14" displayName="Tabla14" ref="B2:E12" headerRowDxfId="137" tableBorderDxfId="136">
  <tableColumns count="4">
    <tableColumn id="1" name="C" totalsRowLabel="Total" dataDxfId="135" totalsRowDxfId="134"/>
    <tableColumn id="2" name="Descripción" dataDxfId="133" totalsRowDxfId="132"/>
    <tableColumn id="3" name="Estimación" dataDxfId="131"/>
    <tableColumn id="4" name="Distribución" totalsRowFunction="count" dataDxfId="130"/>
  </tableColumns>
  <tableStyleInfo name="TableStyleLight11" showFirstColumn="0" showLastColumn="0" showRowStripes="1" showColumnStripes="0"/>
</table>
</file>

<file path=xl/tables/table6.xml><?xml version="1.0" encoding="utf-8"?>
<table xmlns="http://schemas.openxmlformats.org/spreadsheetml/2006/main" id="15" name="Tabla15" displayName="Tabla15" ref="B15:E92" totalsRowShown="0" tableBorderDxfId="129">
  <tableColumns count="4">
    <tableColumn id="1" name="C" dataDxfId="128"/>
    <tableColumn id="2" name="Descripción" dataDxfId="127"/>
    <tableColumn id="3" name="Estimación"/>
    <tableColumn id="4" name="Distribución"/>
  </tableColumns>
  <tableStyleInfo name="TableStyleLight11" showFirstColumn="0" showLastColumn="0" showRowStripes="1" showColumnStripes="0"/>
</table>
</file>

<file path=xl/tables/table7.xml><?xml version="1.0" encoding="utf-8"?>
<table xmlns="http://schemas.openxmlformats.org/spreadsheetml/2006/main" id="16" name="Tabla16" displayName="Tabla16" ref="B95:E99" totalsRowShown="0" tableBorderDxfId="126">
  <tableColumns count="4">
    <tableColumn id="1" name="C" dataDxfId="125"/>
    <tableColumn id="2" name="Descripción" dataDxfId="124"/>
    <tableColumn id="3" name="Estimación" dataDxfId="123"/>
    <tableColumn id="4" name="Distribución" dataDxfId="122"/>
  </tableColumns>
  <tableStyleInfo name="TableStyleLight11" showFirstColumn="0" showLastColumn="0" showRowStripes="1" showColumnStripes="0"/>
</table>
</file>

<file path=xl/tables/table8.xml><?xml version="1.0" encoding="utf-8"?>
<table xmlns="http://schemas.openxmlformats.org/spreadsheetml/2006/main" id="2" name="Tabla33" displayName="Tabla33" ref="A1:C4" totalsRowShown="0" headerRowDxfId="44">
  <tableColumns count="3">
    <tableColumn id="1" name="TI" dataDxfId="43"/>
    <tableColumn id="2" name="Descripción" dataDxfId="42"/>
    <tableColumn id="3" name="Definición" dataDxfId="41"/>
  </tableColumns>
  <tableStyleInfo name="TableStyleLight19" showFirstColumn="0" showLastColumn="0" showRowStripes="1" showColumnStripes="0"/>
</table>
</file>

<file path=xl/tables/table9.xml><?xml version="1.0" encoding="utf-8"?>
<table xmlns="http://schemas.openxmlformats.org/spreadsheetml/2006/main" id="6" name="Tabla6" displayName="Tabla6" ref="A1:D338" totalsRowShown="0" headerRowDxfId="40" dataDxfId="38" headerRowBorderDxfId="39" tableBorderDxfId="37">
  <tableColumns count="4">
    <tableColumn id="1" name="RT" dataDxfId="36"/>
    <tableColumn id="2" name="LI" dataDxfId="35"/>
    <tableColumn id="3" name="Descripción" dataDxfId="34"/>
    <tableColumn id="4" name="Definición" dataDxfId="33"/>
  </tableColumns>
  <tableStyleInfo name="TableStyleLight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omments" Target="../comments10.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5" Type="http://schemas.openxmlformats.org/officeDocument/2006/relationships/comments" Target="../comments11.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A15517"/>
  </sheetPr>
  <dimension ref="A1:BX229"/>
  <sheetViews>
    <sheetView topLeftCell="A208" workbookViewId="0">
      <selection activeCell="B165" sqref="B165:BV169"/>
    </sheetView>
  </sheetViews>
  <sheetFormatPr baseColWidth="10" defaultColWidth="0" defaultRowHeight="15" zeroHeight="1"/>
  <cols>
    <col min="1" max="1" width="0.85546875" style="180" customWidth="1"/>
    <col min="2" max="2" width="2.42578125" style="180" customWidth="1"/>
    <col min="3" max="3" width="0.85546875" style="180" customWidth="1"/>
    <col min="4" max="4" width="2.42578125" style="180" customWidth="1"/>
    <col min="5" max="5" width="0.85546875" style="180" customWidth="1"/>
    <col min="6" max="6" width="2.42578125" style="180" customWidth="1"/>
    <col min="7" max="7" width="0.85546875" style="180" customWidth="1"/>
    <col min="8" max="8" width="2.42578125" style="180" customWidth="1"/>
    <col min="9" max="9" width="0.85546875" style="180" customWidth="1"/>
    <col min="10" max="10" width="2.42578125" style="180" customWidth="1"/>
    <col min="11" max="11" width="0.85546875" style="180" customWidth="1"/>
    <col min="12" max="12" width="2.42578125" style="180" customWidth="1"/>
    <col min="13" max="13" width="0.85546875" style="180" customWidth="1"/>
    <col min="14" max="14" width="2.42578125" style="180" customWidth="1"/>
    <col min="15" max="15" width="0.85546875" style="180" customWidth="1"/>
    <col min="16" max="16" width="2.42578125" style="180" customWidth="1"/>
    <col min="17" max="17" width="0.85546875" style="180" customWidth="1"/>
    <col min="18" max="18" width="2.42578125" style="180" customWidth="1"/>
    <col min="19" max="19" width="0.85546875" style="180" customWidth="1"/>
    <col min="20" max="20" width="2.42578125" style="180" customWidth="1"/>
    <col min="21" max="21" width="0.85546875" style="180" customWidth="1"/>
    <col min="22" max="22" width="2.42578125" style="180" customWidth="1"/>
    <col min="23" max="23" width="0.85546875" style="180" customWidth="1"/>
    <col min="24" max="24" width="2.42578125" style="180" customWidth="1"/>
    <col min="25" max="25" width="0.85546875" style="180" customWidth="1"/>
    <col min="26" max="26" width="2.42578125" style="180" customWidth="1"/>
    <col min="27" max="27" width="0.85546875" style="180" customWidth="1"/>
    <col min="28" max="28" width="2.42578125" style="180" customWidth="1"/>
    <col min="29" max="29" width="0.85546875" style="180" customWidth="1"/>
    <col min="30" max="30" width="2.42578125" style="180" customWidth="1"/>
    <col min="31" max="31" width="0.85546875" style="180" customWidth="1"/>
    <col min="32" max="32" width="2.42578125" style="180" customWidth="1"/>
    <col min="33" max="33" width="0.85546875" style="180" customWidth="1"/>
    <col min="34" max="34" width="2.42578125" style="180" customWidth="1"/>
    <col min="35" max="35" width="0.85546875" style="180" customWidth="1"/>
    <col min="36" max="36" width="2.42578125" style="180" customWidth="1"/>
    <col min="37" max="37" width="0.85546875" style="180" customWidth="1"/>
    <col min="38" max="38" width="2.42578125" style="180" customWidth="1"/>
    <col min="39" max="39" width="0.85546875" style="180" customWidth="1"/>
    <col min="40" max="40" width="2.42578125" style="180" customWidth="1"/>
    <col min="41" max="41" width="0.85546875" style="180" customWidth="1"/>
    <col min="42" max="42" width="2.42578125" style="180" customWidth="1"/>
    <col min="43" max="43" width="0.85546875" style="180" customWidth="1"/>
    <col min="44" max="44" width="2.42578125" style="180" customWidth="1"/>
    <col min="45" max="45" width="0.85546875" style="180" customWidth="1"/>
    <col min="46" max="46" width="2.42578125" style="180" customWidth="1"/>
    <col min="47" max="47" width="0.85546875" style="180" customWidth="1"/>
    <col min="48" max="48" width="2.42578125" style="180" customWidth="1"/>
    <col min="49" max="49" width="0.85546875" style="180" customWidth="1"/>
    <col min="50" max="50" width="2.42578125" style="180" customWidth="1"/>
    <col min="51" max="51" width="0.85546875" style="180" customWidth="1"/>
    <col min="52" max="52" width="2.42578125" style="180" customWidth="1"/>
    <col min="53" max="53" width="0.85546875" style="180" customWidth="1"/>
    <col min="54" max="54" width="2.42578125" style="180" customWidth="1"/>
    <col min="55" max="55" width="0.85546875" style="180" customWidth="1"/>
    <col min="56" max="56" width="2.42578125" style="180" customWidth="1"/>
    <col min="57" max="57" width="0.85546875" style="180" customWidth="1"/>
    <col min="58" max="58" width="2.42578125" style="180" customWidth="1"/>
    <col min="59" max="59" width="0.85546875" style="180" customWidth="1"/>
    <col min="60" max="60" width="2.42578125" style="180" customWidth="1"/>
    <col min="61" max="61" width="0.85546875" style="180" customWidth="1"/>
    <col min="62" max="62" width="2.42578125" style="180" customWidth="1"/>
    <col min="63" max="63" width="0.85546875" style="180" customWidth="1"/>
    <col min="64" max="64" width="2.42578125" style="180" customWidth="1"/>
    <col min="65" max="65" width="0.85546875" style="180" customWidth="1"/>
    <col min="66" max="66" width="2.42578125" style="180" customWidth="1"/>
    <col min="67" max="67" width="0.85546875" style="180" customWidth="1"/>
    <col min="68" max="68" width="2.42578125" style="180" customWidth="1"/>
    <col min="69" max="69" width="0.85546875" style="180" customWidth="1"/>
    <col min="70" max="70" width="2.42578125" style="180" customWidth="1"/>
    <col min="71" max="71" width="0.85546875" style="180" customWidth="1"/>
    <col min="72" max="72" width="2.42578125" style="180" customWidth="1"/>
    <col min="73" max="73" width="0.85546875" style="180" customWidth="1"/>
    <col min="74" max="74" width="2.42578125" style="180" customWidth="1"/>
    <col min="75" max="76" width="0.85546875" style="180" customWidth="1"/>
    <col min="77" max="16384" width="11.42578125" style="180" hidden="1"/>
  </cols>
  <sheetData>
    <row r="1" spans="1:76" ht="24" thickBot="1">
      <c r="A1" s="178"/>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589" t="s">
        <v>1702</v>
      </c>
      <c r="BO1" s="589"/>
      <c r="BP1" s="589"/>
      <c r="BQ1" s="589"/>
      <c r="BR1" s="589"/>
      <c r="BS1" s="589"/>
      <c r="BT1" s="589"/>
      <c r="BU1" s="589"/>
      <c r="BV1" s="589"/>
      <c r="BW1" s="179"/>
      <c r="BX1" s="178"/>
    </row>
    <row r="2" spans="1:76" ht="21" thickBo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590">
        <v>2012</v>
      </c>
      <c r="BO2" s="591"/>
      <c r="BP2" s="591"/>
      <c r="BQ2" s="591"/>
      <c r="BR2" s="591"/>
      <c r="BS2" s="591"/>
      <c r="BT2" s="591"/>
      <c r="BU2" s="591"/>
      <c r="BV2" s="592"/>
      <c r="BW2" s="181"/>
      <c r="BX2" s="178"/>
    </row>
    <row r="3" spans="1:76" s="182" customFormat="1" ht="12" customHeight="1" thickBot="1">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0"/>
    </row>
    <row r="4" spans="1:76" ht="24" thickBot="1">
      <c r="A4" s="178"/>
      <c r="B4" s="178"/>
      <c r="C4" s="178"/>
      <c r="D4" s="178"/>
      <c r="E4" s="178"/>
      <c r="F4" s="183" t="s">
        <v>1228</v>
      </c>
      <c r="G4" s="178"/>
      <c r="H4" s="583">
        <v>46</v>
      </c>
      <c r="I4" s="584"/>
      <c r="J4" s="584"/>
      <c r="K4" s="584"/>
      <c r="L4" s="585"/>
      <c r="M4" s="415" t="s">
        <v>1703</v>
      </c>
      <c r="O4" s="303"/>
      <c r="P4" s="303"/>
      <c r="Q4" s="303"/>
      <c r="R4" s="303"/>
      <c r="S4" s="184"/>
      <c r="T4" s="178"/>
      <c r="U4" s="178"/>
      <c r="V4" s="178"/>
      <c r="W4" s="178"/>
      <c r="X4" s="178"/>
      <c r="Y4" s="178"/>
      <c r="Z4" s="593" t="s">
        <v>1833</v>
      </c>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5"/>
      <c r="BW4" s="178"/>
      <c r="BX4" s="178"/>
    </row>
    <row r="5" spans="1:76" ht="6" customHeight="1">
      <c r="A5" s="178"/>
      <c r="B5" s="178"/>
      <c r="C5" s="178"/>
      <c r="D5" s="178"/>
      <c r="E5" s="178"/>
      <c r="F5" s="183"/>
      <c r="G5" s="178"/>
      <c r="H5" s="412"/>
      <c r="I5" s="412"/>
      <c r="J5" s="412"/>
      <c r="K5" s="412"/>
      <c r="L5" s="412"/>
      <c r="M5" s="303"/>
      <c r="N5" s="303"/>
      <c r="O5" s="303"/>
      <c r="P5" s="303"/>
      <c r="Q5" s="303"/>
      <c r="R5" s="303"/>
      <c r="S5" s="184"/>
      <c r="T5" s="178"/>
      <c r="U5" s="178"/>
      <c r="V5" s="178"/>
      <c r="W5" s="178"/>
      <c r="X5" s="178"/>
      <c r="Y5" s="178"/>
      <c r="Z5" s="178"/>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178"/>
      <c r="BU5" s="178"/>
      <c r="BV5" s="178"/>
      <c r="BW5" s="178"/>
      <c r="BX5" s="178"/>
    </row>
    <row r="6" spans="1:76" ht="24" customHeight="1" thickBot="1">
      <c r="A6" s="178" t="s">
        <v>1294</v>
      </c>
      <c r="B6" s="178"/>
      <c r="C6" s="178"/>
      <c r="D6" s="178"/>
      <c r="E6" s="178"/>
      <c r="F6" s="178"/>
      <c r="G6" s="178"/>
      <c r="H6" s="178"/>
      <c r="I6" s="178"/>
      <c r="J6" s="178"/>
      <c r="K6" s="178"/>
      <c r="L6" s="178"/>
      <c r="M6" s="178"/>
      <c r="N6" s="596" t="s">
        <v>1817</v>
      </c>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416"/>
      <c r="BX6" s="414"/>
    </row>
    <row r="7" spans="1:76" ht="6" customHeight="1">
      <c r="A7" s="178"/>
      <c r="B7" s="178"/>
      <c r="C7" s="178"/>
      <c r="D7" s="178"/>
      <c r="E7" s="178"/>
      <c r="F7" s="178"/>
      <c r="G7" s="178"/>
      <c r="H7" s="178"/>
      <c r="I7" s="178"/>
      <c r="J7" s="178"/>
      <c r="K7" s="178"/>
      <c r="L7" s="178"/>
      <c r="M7" s="178"/>
      <c r="N7" s="178"/>
      <c r="O7" s="178"/>
      <c r="P7" s="178"/>
      <c r="Q7" s="178"/>
      <c r="R7" s="185"/>
      <c r="S7" s="185"/>
      <c r="T7" s="185"/>
      <c r="U7" s="185"/>
      <c r="V7" s="185"/>
      <c r="W7" s="178"/>
      <c r="X7" s="178"/>
      <c r="Y7" s="178"/>
      <c r="Z7" s="178"/>
      <c r="AA7" s="178"/>
      <c r="AB7" s="178"/>
      <c r="AC7" s="178"/>
      <c r="AD7" s="178"/>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78"/>
      <c r="BQ7" s="178"/>
      <c r="BR7" s="178"/>
      <c r="BS7" s="178"/>
      <c r="BT7" s="178"/>
      <c r="BU7" s="178"/>
      <c r="BV7" s="178"/>
      <c r="BW7" s="178"/>
      <c r="BX7" s="178"/>
    </row>
    <row r="8" spans="1:76" ht="12.75" customHeight="1" thickBot="1">
      <c r="A8" s="178"/>
      <c r="B8" s="234" t="s">
        <v>1229</v>
      </c>
      <c r="C8" s="178"/>
      <c r="D8" s="178"/>
      <c r="E8" s="178"/>
      <c r="F8" s="178"/>
      <c r="G8" s="178"/>
      <c r="H8" s="178"/>
      <c r="I8" s="178"/>
      <c r="J8" s="178"/>
      <c r="K8" s="178"/>
      <c r="L8" s="178"/>
      <c r="M8" s="178"/>
      <c r="N8" s="178"/>
      <c r="O8" s="178"/>
      <c r="P8" s="178"/>
      <c r="Q8" s="178"/>
      <c r="R8" s="178"/>
      <c r="S8" s="178"/>
      <c r="T8" s="178"/>
      <c r="U8" s="178"/>
      <c r="V8" s="187"/>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78"/>
    </row>
    <row r="9" spans="1:76" ht="12.75" customHeight="1">
      <c r="A9" s="178"/>
      <c r="B9" s="419" t="s">
        <v>1230</v>
      </c>
      <c r="C9" s="190"/>
      <c r="D9" s="190"/>
      <c r="E9" s="190"/>
      <c r="F9" s="190"/>
      <c r="G9" s="190"/>
      <c r="H9" s="190"/>
      <c r="I9" s="190"/>
      <c r="J9" s="190"/>
      <c r="K9" s="190"/>
      <c r="L9" s="190"/>
      <c r="M9" s="190"/>
      <c r="N9" s="190"/>
      <c r="O9" s="191"/>
      <c r="P9" s="191"/>
      <c r="Q9" s="191"/>
      <c r="R9" s="191"/>
      <c r="S9" s="191"/>
      <c r="T9" s="191"/>
      <c r="U9" s="191"/>
      <c r="V9" s="196" t="s">
        <v>1231</v>
      </c>
      <c r="W9" s="194"/>
      <c r="X9" s="197"/>
      <c r="Y9" s="194"/>
      <c r="Z9" s="198"/>
      <c r="AA9" s="194"/>
      <c r="AB9" s="194"/>
      <c r="AC9" s="194"/>
      <c r="AD9" s="194"/>
      <c r="AE9" s="194"/>
      <c r="AF9" s="194"/>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2"/>
      <c r="BX9" s="178"/>
    </row>
    <row r="10" spans="1:76" ht="12.75" customHeight="1">
      <c r="A10" s="178"/>
      <c r="B10" s="417"/>
      <c r="C10" s="418"/>
      <c r="D10" s="418"/>
      <c r="E10" s="418"/>
      <c r="F10" s="418"/>
      <c r="G10" s="418"/>
      <c r="H10" s="418"/>
      <c r="I10" s="418"/>
      <c r="J10" s="418"/>
      <c r="K10" s="418"/>
      <c r="L10" s="418"/>
      <c r="M10" s="418"/>
      <c r="N10" s="418"/>
      <c r="O10" s="195"/>
      <c r="P10" s="195"/>
      <c r="Q10" s="195"/>
      <c r="R10" s="195"/>
      <c r="S10" s="195"/>
      <c r="T10" s="195"/>
      <c r="U10" s="195"/>
      <c r="V10" s="420"/>
      <c r="W10" s="418"/>
      <c r="X10" s="421"/>
      <c r="Y10" s="418"/>
      <c r="Z10" s="422"/>
      <c r="AA10" s="418"/>
      <c r="AB10" s="418"/>
      <c r="AC10" s="418"/>
      <c r="AD10" s="418"/>
      <c r="AE10" s="418"/>
      <c r="AF10" s="418"/>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202"/>
      <c r="BX10" s="178"/>
    </row>
    <row r="11" spans="1:76" ht="12.75" customHeight="1">
      <c r="A11" s="178"/>
      <c r="B11" s="417"/>
      <c r="C11" s="418"/>
      <c r="D11" s="418"/>
      <c r="E11" s="418"/>
      <c r="F11" s="418"/>
      <c r="G11" s="418"/>
      <c r="H11" s="418"/>
      <c r="I11" s="418"/>
      <c r="J11" s="418"/>
      <c r="K11" s="418"/>
      <c r="L11" s="418"/>
      <c r="M11" s="418"/>
      <c r="N11" s="418"/>
      <c r="O11" s="195"/>
      <c r="P11" s="195"/>
      <c r="Q11" s="195"/>
      <c r="R11" s="195"/>
      <c r="S11" s="195"/>
      <c r="T11" s="195"/>
      <c r="U11" s="195"/>
      <c r="V11" s="420"/>
      <c r="W11" s="418"/>
      <c r="X11" s="421"/>
      <c r="Y11" s="418"/>
      <c r="Z11" s="422"/>
      <c r="AA11" s="418"/>
      <c r="AB11" s="418"/>
      <c r="AC11" s="418"/>
      <c r="AD11" s="418"/>
      <c r="AE11" s="418"/>
      <c r="AF11" s="418"/>
      <c r="AG11" s="195"/>
      <c r="AH11" s="195"/>
      <c r="AI11" s="195"/>
      <c r="AJ11" s="195"/>
      <c r="AK11" s="195"/>
      <c r="AL11" s="199" t="s">
        <v>1704</v>
      </c>
      <c r="AM11" s="199"/>
      <c r="AN11" s="207">
        <v>1</v>
      </c>
      <c r="AO11" s="195"/>
      <c r="AP11" s="195"/>
      <c r="AQ11" s="195"/>
      <c r="AR11" s="195"/>
      <c r="AS11" s="195"/>
      <c r="AT11" s="195"/>
      <c r="AU11" s="195"/>
      <c r="AV11" s="195"/>
      <c r="AW11" s="195"/>
      <c r="AX11" s="195"/>
      <c r="AY11" s="195"/>
      <c r="AZ11" s="195"/>
      <c r="BA11" s="195"/>
      <c r="BB11" s="195"/>
      <c r="BC11" s="195"/>
      <c r="BD11" s="195"/>
      <c r="BE11" s="195"/>
      <c r="BF11" s="195"/>
      <c r="BG11" s="200"/>
      <c r="BI11" s="195"/>
      <c r="BJ11" s="200" t="s">
        <v>1707</v>
      </c>
      <c r="BK11" s="195"/>
      <c r="BL11" s="201" t="s">
        <v>1232</v>
      </c>
      <c r="BM11" s="195"/>
      <c r="BN11" s="195"/>
      <c r="BO11" s="195"/>
      <c r="BP11" s="195"/>
      <c r="BQ11" s="195"/>
      <c r="BR11" s="195"/>
      <c r="BS11" s="195"/>
      <c r="BT11" s="195"/>
      <c r="BU11" s="195"/>
      <c r="BV11" s="195"/>
      <c r="BW11" s="202"/>
      <c r="BX11" s="178"/>
    </row>
    <row r="12" spans="1:76" ht="3.75" customHeight="1">
      <c r="A12" s="178"/>
      <c r="B12" s="203"/>
      <c r="C12" s="195"/>
      <c r="D12" s="195"/>
      <c r="E12" s="195"/>
      <c r="F12" s="195"/>
      <c r="G12" s="195"/>
      <c r="H12" s="195"/>
      <c r="I12" s="195"/>
      <c r="J12" s="195"/>
      <c r="K12" s="195"/>
      <c r="L12" s="195"/>
      <c r="M12" s="195"/>
      <c r="N12" s="195"/>
      <c r="O12" s="195"/>
      <c r="P12" s="195"/>
      <c r="Q12" s="195"/>
      <c r="R12" s="195"/>
      <c r="S12" s="195"/>
      <c r="T12" s="195"/>
      <c r="U12" s="195"/>
      <c r="V12" s="204"/>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303"/>
      <c r="BI12" s="195"/>
      <c r="BJ12" s="195"/>
      <c r="BK12" s="195"/>
      <c r="BL12" s="195"/>
      <c r="BM12" s="195"/>
      <c r="BN12" s="195"/>
      <c r="BO12" s="195"/>
      <c r="BP12" s="195"/>
      <c r="BQ12" s="195"/>
      <c r="BR12" s="195"/>
      <c r="BS12" s="195"/>
      <c r="BT12" s="195"/>
      <c r="BU12" s="195"/>
      <c r="BV12" s="195"/>
      <c r="BW12" s="202"/>
      <c r="BX12" s="178"/>
    </row>
    <row r="13" spans="1:76" ht="12.75" customHeight="1">
      <c r="A13" s="178"/>
      <c r="B13" s="203"/>
      <c r="C13" s="195"/>
      <c r="D13" s="195"/>
      <c r="E13" s="195"/>
      <c r="F13" s="195"/>
      <c r="G13" s="195"/>
      <c r="H13" s="195"/>
      <c r="I13" s="195"/>
      <c r="J13" s="195"/>
      <c r="K13" s="195"/>
      <c r="L13" s="199" t="s">
        <v>1233</v>
      </c>
      <c r="M13" s="586"/>
      <c r="N13" s="587"/>
      <c r="O13" s="587"/>
      <c r="P13" s="587"/>
      <c r="Q13" s="588"/>
      <c r="R13" s="205"/>
      <c r="S13" s="205"/>
      <c r="T13" s="205"/>
      <c r="U13" s="195"/>
      <c r="V13" s="204"/>
      <c r="W13" s="195"/>
      <c r="X13" s="195"/>
      <c r="Y13" s="195"/>
      <c r="Z13" s="195"/>
      <c r="AA13" s="195"/>
      <c r="AB13" s="195"/>
      <c r="AC13" s="195"/>
      <c r="AD13" s="199"/>
      <c r="AG13" s="195"/>
      <c r="AL13" s="199" t="s">
        <v>1705</v>
      </c>
      <c r="AM13" s="195"/>
      <c r="AN13" s="207"/>
      <c r="AO13" s="206">
        <v>100</v>
      </c>
      <c r="AP13" s="206"/>
      <c r="AQ13" s="206"/>
      <c r="AR13" s="199"/>
      <c r="AV13" s="199"/>
      <c r="AW13" s="199" t="s">
        <v>1706</v>
      </c>
      <c r="AX13" s="547"/>
      <c r="AY13" s="549"/>
      <c r="AZ13" s="195"/>
      <c r="BA13" s="195"/>
      <c r="BB13" s="195"/>
      <c r="BC13" s="195"/>
      <c r="BD13" s="195"/>
      <c r="BE13" s="195"/>
      <c r="BF13" s="199"/>
      <c r="BG13" s="195"/>
      <c r="BH13" s="425" t="s">
        <v>1235</v>
      </c>
      <c r="BI13" s="195"/>
      <c r="BJ13" s="207">
        <v>1</v>
      </c>
      <c r="BK13" s="195"/>
      <c r="BL13" s="201" t="s">
        <v>1236</v>
      </c>
      <c r="BM13" s="195"/>
      <c r="BN13" s="199"/>
      <c r="BO13" s="195"/>
      <c r="BP13" s="195"/>
      <c r="BQ13" s="195"/>
      <c r="BR13" s="206" t="s">
        <v>1237</v>
      </c>
      <c r="BS13" s="195"/>
      <c r="BT13" s="207">
        <v>1</v>
      </c>
      <c r="BU13" s="195"/>
      <c r="BV13" s="195"/>
      <c r="BW13" s="202"/>
      <c r="BX13" s="178"/>
    </row>
    <row r="14" spans="1:76" ht="3.75" customHeight="1">
      <c r="A14" s="178"/>
      <c r="B14" s="203"/>
      <c r="C14" s="195"/>
      <c r="D14" s="195"/>
      <c r="E14" s="195"/>
      <c r="F14" s="195"/>
      <c r="G14" s="195"/>
      <c r="H14" s="195"/>
      <c r="I14" s="195"/>
      <c r="J14" s="195"/>
      <c r="K14" s="195"/>
      <c r="L14" s="199"/>
      <c r="M14" s="423"/>
      <c r="N14" s="423"/>
      <c r="O14" s="423"/>
      <c r="P14" s="423"/>
      <c r="Q14" s="423"/>
      <c r="R14" s="205"/>
      <c r="S14" s="205"/>
      <c r="T14" s="205"/>
      <c r="U14" s="195"/>
      <c r="V14" s="204"/>
      <c r="W14" s="195"/>
      <c r="X14" s="195"/>
      <c r="Y14" s="195"/>
      <c r="Z14" s="195"/>
      <c r="AA14" s="195"/>
      <c r="AB14" s="195"/>
      <c r="AC14" s="195"/>
      <c r="AD14" s="199"/>
      <c r="AE14" s="303"/>
      <c r="AF14" s="303"/>
      <c r="AG14" s="418"/>
      <c r="AH14" s="303"/>
      <c r="AI14" s="303"/>
      <c r="AJ14" s="303"/>
      <c r="AK14" s="303"/>
      <c r="AL14" s="425"/>
      <c r="AM14" s="195"/>
      <c r="AN14" s="304"/>
      <c r="AO14" s="206"/>
      <c r="AP14" s="206"/>
      <c r="AQ14" s="206"/>
      <c r="AR14" s="199"/>
      <c r="AS14" s="424"/>
      <c r="AT14" s="424"/>
      <c r="AU14" s="424"/>
      <c r="AV14" s="195"/>
      <c r="AW14" s="195"/>
      <c r="AX14" s="195"/>
      <c r="AY14" s="195"/>
      <c r="AZ14" s="195"/>
      <c r="BA14" s="195"/>
      <c r="BB14" s="195"/>
      <c r="BC14" s="195"/>
      <c r="BD14" s="195"/>
      <c r="BE14" s="195"/>
      <c r="BF14" s="199"/>
      <c r="BG14" s="195"/>
      <c r="BH14" s="303"/>
      <c r="BI14" s="195"/>
      <c r="BJ14" s="304"/>
      <c r="BK14" s="195"/>
      <c r="BL14" s="201"/>
      <c r="BM14" s="195"/>
      <c r="BN14" s="199"/>
      <c r="BO14" s="195"/>
      <c r="BP14" s="195"/>
      <c r="BQ14" s="195"/>
      <c r="BR14" s="206"/>
      <c r="BS14" s="195"/>
      <c r="BT14" s="304"/>
      <c r="BU14" s="195"/>
      <c r="BV14" s="195"/>
      <c r="BW14" s="202"/>
      <c r="BX14" s="178"/>
    </row>
    <row r="15" spans="1:76" ht="12.75" customHeight="1">
      <c r="A15" s="178"/>
      <c r="B15" s="203"/>
      <c r="C15" s="195"/>
      <c r="D15" s="195"/>
      <c r="E15" s="195"/>
      <c r="F15" s="195"/>
      <c r="G15" s="195"/>
      <c r="H15" s="195"/>
      <c r="I15" s="195"/>
      <c r="J15" s="195"/>
      <c r="K15" s="195"/>
      <c r="L15" s="199"/>
      <c r="M15" s="423"/>
      <c r="N15" s="423"/>
      <c r="O15" s="423"/>
      <c r="P15" s="423"/>
      <c r="Q15" s="423"/>
      <c r="R15" s="205"/>
      <c r="S15" s="205"/>
      <c r="T15" s="205"/>
      <c r="U15" s="195"/>
      <c r="V15" s="204"/>
      <c r="W15" s="195"/>
      <c r="X15" s="195"/>
      <c r="Y15" s="195"/>
      <c r="Z15" s="195"/>
      <c r="AA15" s="195"/>
      <c r="AB15" s="195"/>
      <c r="AC15" s="195"/>
      <c r="AD15" s="199"/>
      <c r="AE15" s="303"/>
      <c r="AF15" s="303"/>
      <c r="AG15" s="418"/>
      <c r="AH15" s="303"/>
      <c r="AI15" s="303"/>
      <c r="AJ15" s="303"/>
      <c r="AK15" s="303"/>
      <c r="AL15" s="199" t="s">
        <v>1234</v>
      </c>
      <c r="AM15" s="195"/>
      <c r="AN15" s="207"/>
      <c r="AO15" s="206"/>
      <c r="AP15" s="206"/>
      <c r="AQ15" s="206"/>
      <c r="AR15" s="199" t="s">
        <v>1228</v>
      </c>
      <c r="AS15" s="547"/>
      <c r="AT15" s="548"/>
      <c r="AU15" s="549"/>
      <c r="AV15" s="195"/>
      <c r="AW15" s="195"/>
      <c r="AX15" s="195"/>
      <c r="AY15" s="195"/>
      <c r="AZ15" s="195"/>
      <c r="BA15" s="195"/>
      <c r="BB15" s="195"/>
      <c r="BC15" s="195"/>
      <c r="BD15" s="195"/>
      <c r="BE15" s="195"/>
      <c r="BF15" s="199"/>
      <c r="BG15" s="195"/>
      <c r="BH15" s="199" t="s">
        <v>1345</v>
      </c>
      <c r="BI15" s="195"/>
      <c r="BJ15" s="207"/>
      <c r="BK15" s="195"/>
      <c r="BL15" s="209"/>
      <c r="BM15" s="195"/>
      <c r="BN15" s="199"/>
      <c r="BO15" s="195"/>
      <c r="BP15" s="195"/>
      <c r="BQ15" s="195"/>
      <c r="BR15" s="199" t="s">
        <v>1240</v>
      </c>
      <c r="BS15" s="195"/>
      <c r="BT15" s="207"/>
      <c r="BU15" s="195"/>
      <c r="BV15" s="195"/>
      <c r="BW15" s="202"/>
      <c r="BX15" s="178"/>
    </row>
    <row r="16" spans="1:76" ht="3.75" customHeight="1">
      <c r="A16" s="178"/>
      <c r="B16" s="203"/>
      <c r="C16" s="195"/>
      <c r="D16" s="195"/>
      <c r="E16" s="195"/>
      <c r="F16" s="195"/>
      <c r="G16" s="195"/>
      <c r="H16" s="195"/>
      <c r="I16" s="195"/>
      <c r="J16" s="195"/>
      <c r="K16" s="195"/>
      <c r="L16" s="195"/>
      <c r="M16" s="195"/>
      <c r="N16" s="195"/>
      <c r="O16" s="195"/>
      <c r="P16" s="195"/>
      <c r="Q16" s="195"/>
      <c r="R16" s="195"/>
      <c r="S16" s="195"/>
      <c r="T16" s="195"/>
      <c r="U16" s="195"/>
      <c r="V16" s="204"/>
      <c r="W16" s="195"/>
      <c r="X16" s="195"/>
      <c r="Y16" s="195"/>
      <c r="Z16" s="195"/>
      <c r="AA16" s="195"/>
      <c r="AB16" s="195"/>
      <c r="AC16" s="195"/>
      <c r="AD16" s="195"/>
      <c r="AE16" s="195"/>
      <c r="AF16" s="195"/>
      <c r="AG16" s="195"/>
      <c r="AH16" s="178"/>
      <c r="AI16" s="178"/>
      <c r="AJ16" s="178"/>
      <c r="AK16" s="178"/>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I16" s="195"/>
      <c r="BJ16" s="195"/>
      <c r="BK16" s="195"/>
      <c r="BL16" s="195"/>
      <c r="BM16" s="195"/>
      <c r="BN16" s="195"/>
      <c r="BO16" s="195"/>
      <c r="BP16" s="195"/>
      <c r="BQ16" s="195"/>
      <c r="BR16" s="195"/>
      <c r="BS16" s="195"/>
      <c r="BT16" s="195"/>
      <c r="BU16" s="195"/>
      <c r="BV16" s="195"/>
      <c r="BW16" s="202"/>
      <c r="BX16" s="178"/>
    </row>
    <row r="17" spans="1:76" ht="12.75" customHeight="1">
      <c r="A17" s="178"/>
      <c r="B17" s="203"/>
      <c r="C17" s="195"/>
      <c r="D17" s="195"/>
      <c r="E17" s="195"/>
      <c r="F17" s="195"/>
      <c r="G17" s="195"/>
      <c r="H17" s="195"/>
      <c r="I17" s="195"/>
      <c r="J17" s="195"/>
      <c r="K17" s="195"/>
      <c r="L17" s="199" t="s">
        <v>1238</v>
      </c>
      <c r="M17" s="553"/>
      <c r="N17" s="554"/>
      <c r="O17" s="554"/>
      <c r="P17" s="554"/>
      <c r="Q17" s="554"/>
      <c r="R17" s="554"/>
      <c r="S17" s="554"/>
      <c r="T17" s="555"/>
      <c r="U17" s="208"/>
      <c r="V17" s="204"/>
      <c r="W17" s="195"/>
      <c r="X17" s="195"/>
      <c r="Y17" s="195"/>
      <c r="Z17" s="195"/>
      <c r="AA17" s="195"/>
      <c r="AB17" s="195"/>
      <c r="AC17" s="195"/>
      <c r="AD17" s="199"/>
      <c r="AE17" s="195"/>
      <c r="AF17" s="195"/>
      <c r="AG17" s="195"/>
      <c r="AH17" s="178"/>
      <c r="AI17" s="178"/>
      <c r="AJ17" s="178"/>
      <c r="AK17" s="178"/>
      <c r="AL17" s="195"/>
      <c r="AM17" s="195"/>
      <c r="AN17" s="199"/>
      <c r="AO17" s="199" t="s">
        <v>1239</v>
      </c>
      <c r="AP17" s="562"/>
      <c r="AQ17" s="563"/>
      <c r="AR17" s="563"/>
      <c r="AS17" s="563"/>
      <c r="AT17" s="563"/>
      <c r="AU17" s="564"/>
      <c r="AW17" s="178"/>
      <c r="AY17" s="195"/>
      <c r="AZ17" s="195"/>
      <c r="BA17" s="195"/>
      <c r="BB17" s="195"/>
      <c r="BC17" s="195"/>
      <c r="BD17" s="195"/>
      <c r="BE17" s="195"/>
      <c r="BF17" s="199"/>
      <c r="BG17" s="195"/>
      <c r="BH17" s="199"/>
      <c r="BI17" s="195"/>
      <c r="BJ17" s="199"/>
      <c r="BK17" s="195"/>
      <c r="BL17" s="209"/>
      <c r="BM17" s="195"/>
      <c r="BN17" s="199"/>
      <c r="BO17" s="195"/>
      <c r="BP17" s="195"/>
      <c r="BQ17" s="195"/>
      <c r="BR17" s="199"/>
      <c r="BS17" s="195"/>
      <c r="BT17" s="199"/>
      <c r="BU17" s="195"/>
      <c r="BV17" s="195"/>
      <c r="BW17" s="202"/>
      <c r="BX17" s="178"/>
    </row>
    <row r="18" spans="1:76" ht="12.75" customHeight="1">
      <c r="A18" s="178"/>
      <c r="B18" s="210"/>
      <c r="C18" s="211"/>
      <c r="D18" s="211"/>
      <c r="E18" s="211"/>
      <c r="F18" s="211"/>
      <c r="G18" s="211"/>
      <c r="H18" s="211"/>
      <c r="I18" s="211"/>
      <c r="J18" s="211"/>
      <c r="K18" s="211"/>
      <c r="L18" s="211"/>
      <c r="M18" s="211"/>
      <c r="N18" s="211"/>
      <c r="O18" s="211"/>
      <c r="P18" s="211"/>
      <c r="Q18" s="211"/>
      <c r="R18" s="211"/>
      <c r="S18" s="211"/>
      <c r="T18" s="211"/>
      <c r="U18" s="212"/>
      <c r="V18" s="213"/>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4"/>
      <c r="BX18" s="178"/>
    </row>
    <row r="19" spans="1:76" ht="12.75" customHeight="1">
      <c r="A19" s="178"/>
      <c r="B19" s="193" t="s">
        <v>1241</v>
      </c>
      <c r="C19" s="194"/>
      <c r="D19" s="194"/>
      <c r="E19" s="194"/>
      <c r="F19" s="194"/>
      <c r="G19" s="194"/>
      <c r="H19" s="194"/>
      <c r="I19" s="194"/>
      <c r="J19" s="194"/>
      <c r="K19" s="194"/>
      <c r="L19" s="194"/>
      <c r="M19" s="194"/>
      <c r="N19" s="194"/>
      <c r="O19" s="195"/>
      <c r="P19" s="195"/>
      <c r="Q19" s="195"/>
      <c r="R19" s="195"/>
      <c r="S19" s="195"/>
      <c r="T19" s="195"/>
      <c r="U19" s="195"/>
      <c r="V19" s="195"/>
      <c r="W19" s="195"/>
      <c r="X19" s="195"/>
      <c r="Y19" s="195"/>
      <c r="Z19" s="196" t="s">
        <v>1297</v>
      </c>
      <c r="AA19" s="194"/>
      <c r="AB19" s="194"/>
      <c r="AC19" s="194"/>
      <c r="AD19" s="194"/>
      <c r="AE19" s="194"/>
      <c r="AF19" s="194"/>
      <c r="AG19" s="194"/>
      <c r="AH19" s="194"/>
      <c r="AI19" s="194"/>
      <c r="AJ19" s="194"/>
      <c r="AK19" s="194"/>
      <c r="AL19" s="194"/>
      <c r="AM19" s="194"/>
      <c r="AN19" s="194"/>
      <c r="AO19" s="194"/>
      <c r="AP19" s="194"/>
      <c r="AQ19" s="194"/>
      <c r="AR19" s="195"/>
      <c r="AS19" s="215"/>
      <c r="AT19" s="216"/>
      <c r="AU19" s="216"/>
      <c r="AV19" s="216"/>
      <c r="AW19" s="216"/>
      <c r="AX19" s="216"/>
      <c r="AY19" s="195"/>
      <c r="AZ19" s="195"/>
      <c r="BA19" s="195"/>
      <c r="BB19" s="195"/>
      <c r="BC19" s="178"/>
      <c r="BD19" s="178"/>
      <c r="BE19" s="178"/>
      <c r="BF19" s="178"/>
      <c r="BG19" s="217"/>
      <c r="BH19" s="178"/>
      <c r="BI19" s="178"/>
      <c r="BJ19" s="178"/>
      <c r="BK19" s="178"/>
      <c r="BL19" s="178"/>
      <c r="BM19" s="178"/>
      <c r="BN19" s="178"/>
      <c r="BO19" s="178"/>
      <c r="BP19" s="178"/>
      <c r="BQ19" s="178"/>
      <c r="BR19" s="178"/>
      <c r="BS19" s="178"/>
      <c r="BT19" s="178"/>
      <c r="BU19" s="178"/>
      <c r="BV19" s="178"/>
      <c r="BW19" s="202"/>
      <c r="BX19" s="178"/>
    </row>
    <row r="20" spans="1:76" ht="12.75" customHeight="1">
      <c r="A20" s="178"/>
      <c r="B20" s="203"/>
      <c r="C20" s="195"/>
      <c r="D20" s="195"/>
      <c r="E20" s="195"/>
      <c r="F20" s="195"/>
      <c r="G20" s="195"/>
      <c r="H20" s="195"/>
      <c r="I20" s="195"/>
      <c r="J20" s="195"/>
      <c r="K20" s="195"/>
      <c r="L20" s="195"/>
      <c r="M20" s="195"/>
      <c r="N20" s="195"/>
      <c r="O20" s="195"/>
      <c r="P20" s="195"/>
      <c r="Q20" s="195"/>
      <c r="R20" s="195"/>
      <c r="S20" s="195"/>
      <c r="T20" s="195"/>
      <c r="U20" s="195"/>
      <c r="V20" s="195"/>
      <c r="W20" s="195"/>
      <c r="X20" s="195"/>
      <c r="Y20" s="208"/>
      <c r="Z20" s="195"/>
      <c r="AA20" s="195"/>
      <c r="AB20" s="195"/>
      <c r="AC20" s="195"/>
      <c r="AD20" s="195"/>
      <c r="AE20" s="195"/>
      <c r="AF20" s="195"/>
      <c r="AG20" s="195"/>
      <c r="AH20" s="195"/>
      <c r="AI20" s="195"/>
      <c r="AJ20" s="195"/>
      <c r="AK20" s="195"/>
      <c r="AL20" s="195"/>
      <c r="AM20" s="195"/>
      <c r="AN20" s="195"/>
      <c r="AO20" s="195"/>
      <c r="AP20" s="195"/>
      <c r="AQ20" s="195"/>
      <c r="AR20" s="195"/>
      <c r="AS20" s="204"/>
      <c r="AT20" s="195"/>
      <c r="AU20" s="195"/>
      <c r="AV20" s="195"/>
      <c r="AW20" s="195"/>
      <c r="AX20" s="195"/>
      <c r="AY20" s="195"/>
      <c r="AZ20" s="195"/>
      <c r="BA20" s="195"/>
      <c r="BB20" s="195"/>
      <c r="BC20" s="195"/>
      <c r="BD20" s="195"/>
      <c r="BE20" s="195"/>
      <c r="BF20" s="195"/>
      <c r="BG20" s="208"/>
      <c r="BH20" s="195"/>
      <c r="BI20" s="195"/>
      <c r="BJ20" s="195"/>
      <c r="BK20" s="195"/>
      <c r="BL20" s="195"/>
      <c r="BM20" s="195"/>
      <c r="BN20" s="195"/>
      <c r="BO20" s="195"/>
      <c r="BP20" s="195"/>
      <c r="BQ20" s="195"/>
      <c r="BR20" s="195"/>
      <c r="BS20" s="195"/>
      <c r="BT20" s="195"/>
      <c r="BU20" s="195"/>
      <c r="BV20" s="195"/>
      <c r="BW20" s="202"/>
      <c r="BX20" s="178"/>
    </row>
    <row r="21" spans="1:76" ht="12.75" customHeight="1">
      <c r="A21" s="178"/>
      <c r="B21" s="203"/>
      <c r="C21" s="195"/>
      <c r="D21" s="199" t="s">
        <v>1228</v>
      </c>
      <c r="E21" s="195"/>
      <c r="F21" s="565" t="s">
        <v>1958</v>
      </c>
      <c r="G21" s="566"/>
      <c r="H21" s="566"/>
      <c r="I21" s="566"/>
      <c r="J21" s="566"/>
      <c r="K21" s="566"/>
      <c r="L21" s="566"/>
      <c r="M21" s="566"/>
      <c r="N21" s="567"/>
      <c r="O21" s="195"/>
      <c r="P21" s="195"/>
      <c r="Q21" s="195"/>
      <c r="R21" s="195"/>
      <c r="S21" s="195"/>
      <c r="T21" s="195"/>
      <c r="U21" s="195"/>
      <c r="V21" s="195"/>
      <c r="W21" s="195"/>
      <c r="X21" s="195"/>
      <c r="Y21" s="208"/>
      <c r="AA21" s="178"/>
      <c r="AB21" s="178"/>
      <c r="AC21" s="178"/>
      <c r="AD21" s="199" t="s">
        <v>1242</v>
      </c>
      <c r="AE21" s="195"/>
      <c r="AF21" s="568" t="s">
        <v>1959</v>
      </c>
      <c r="AG21" s="569"/>
      <c r="AH21" s="569"/>
      <c r="AI21" s="569"/>
      <c r="AJ21" s="569"/>
      <c r="AK21" s="569"/>
      <c r="AL21" s="569"/>
      <c r="AM21" s="570"/>
      <c r="AN21" s="178"/>
      <c r="AO21" s="178"/>
      <c r="AP21" s="178"/>
      <c r="AQ21" s="178"/>
      <c r="AS21" s="204"/>
      <c r="AT21" s="195"/>
      <c r="AU21" s="195"/>
      <c r="AV21" s="195"/>
      <c r="AW21" s="195"/>
      <c r="AX21" s="195"/>
      <c r="AY21" s="195"/>
      <c r="AZ21" s="195"/>
      <c r="BA21" s="195"/>
      <c r="BD21" s="195"/>
      <c r="BE21" s="195"/>
      <c r="BF21" s="200" t="s">
        <v>1243</v>
      </c>
      <c r="BG21" s="208"/>
      <c r="BH21" s="195"/>
      <c r="BI21" s="195"/>
      <c r="BK21" s="178"/>
      <c r="BL21" s="178"/>
      <c r="BM21" s="178"/>
      <c r="BN21" s="178"/>
      <c r="BO21" s="178"/>
      <c r="BQ21" s="195"/>
      <c r="BR21" s="195"/>
      <c r="BS21" s="195"/>
      <c r="BT21" s="195"/>
      <c r="BU21" s="195"/>
      <c r="BV21" s="200" t="s">
        <v>1244</v>
      </c>
      <c r="BW21" s="202"/>
      <c r="BX21" s="178"/>
    </row>
    <row r="22" spans="1:76" ht="3.75" customHeight="1">
      <c r="A22" s="178"/>
      <c r="B22" s="203"/>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204"/>
      <c r="AA22" s="195"/>
      <c r="AB22" s="195"/>
      <c r="AC22" s="195"/>
      <c r="AD22" s="199"/>
      <c r="AE22" s="195"/>
      <c r="AF22" s="195"/>
      <c r="AG22" s="195"/>
      <c r="AH22" s="195"/>
      <c r="AI22" s="195"/>
      <c r="AJ22" s="195"/>
      <c r="AK22" s="195"/>
      <c r="AL22" s="195"/>
      <c r="AM22" s="195"/>
      <c r="AN22" s="195"/>
      <c r="AO22" s="195"/>
      <c r="AP22" s="195"/>
      <c r="AQ22" s="195"/>
      <c r="AR22" s="195"/>
      <c r="AS22" s="204"/>
      <c r="AT22" s="195"/>
      <c r="AU22" s="195"/>
      <c r="AV22" s="195"/>
      <c r="AW22" s="195"/>
      <c r="AX22" s="195"/>
      <c r="AY22" s="195"/>
      <c r="AZ22" s="195"/>
      <c r="BA22" s="195"/>
      <c r="BB22" s="178"/>
      <c r="BC22" s="178"/>
      <c r="BD22" s="195"/>
      <c r="BE22" s="195"/>
      <c r="BF22" s="195"/>
      <c r="BG22" s="208"/>
      <c r="BH22" s="195"/>
      <c r="BI22" s="195"/>
      <c r="BJ22" s="195"/>
      <c r="BK22" s="195"/>
      <c r="BL22" s="195"/>
      <c r="BM22" s="195"/>
      <c r="BN22" s="195"/>
      <c r="BO22" s="195"/>
      <c r="BP22" s="195"/>
      <c r="BQ22" s="195"/>
      <c r="BR22" s="195"/>
      <c r="BS22" s="195"/>
      <c r="BT22" s="195"/>
      <c r="BU22" s="195"/>
      <c r="BV22" s="195"/>
      <c r="BW22" s="202"/>
      <c r="BX22" s="178"/>
    </row>
    <row r="23" spans="1:76" ht="12.75" customHeight="1">
      <c r="A23" s="178"/>
      <c r="B23" s="203"/>
      <c r="C23" s="195"/>
      <c r="D23" s="195"/>
      <c r="E23" s="195"/>
      <c r="F23" s="199" t="s">
        <v>1245</v>
      </c>
      <c r="G23" s="571">
        <v>40892</v>
      </c>
      <c r="H23" s="572"/>
      <c r="I23" s="572"/>
      <c r="J23" s="572"/>
      <c r="K23" s="572"/>
      <c r="L23" s="572"/>
      <c r="M23" s="572"/>
      <c r="N23" s="573"/>
      <c r="O23" s="195"/>
      <c r="P23" s="195"/>
      <c r="Q23" s="195"/>
      <c r="R23" s="195"/>
      <c r="S23" s="195"/>
      <c r="V23" s="195"/>
      <c r="W23" s="195"/>
      <c r="X23" s="200" t="s">
        <v>1244</v>
      </c>
      <c r="Y23" s="195"/>
      <c r="Z23" s="204"/>
      <c r="AA23" s="195"/>
      <c r="AB23" s="178"/>
      <c r="AC23" s="178"/>
      <c r="AD23" s="199" t="s">
        <v>1246</v>
      </c>
      <c r="AE23" s="195"/>
      <c r="AF23" s="571">
        <v>40882</v>
      </c>
      <c r="AG23" s="572"/>
      <c r="AH23" s="572"/>
      <c r="AI23" s="572"/>
      <c r="AJ23" s="572"/>
      <c r="AK23" s="572"/>
      <c r="AL23" s="572"/>
      <c r="AM23" s="573"/>
      <c r="AN23" s="178"/>
      <c r="AO23" s="178"/>
      <c r="AP23" s="201"/>
      <c r="AQ23" s="195"/>
      <c r="AR23" s="195"/>
      <c r="AS23" s="204"/>
      <c r="AT23" s="195"/>
      <c r="AU23" s="195"/>
      <c r="AV23" s="195"/>
      <c r="AW23" s="195"/>
      <c r="AX23" s="195"/>
      <c r="AY23" s="178"/>
      <c r="AZ23" s="178"/>
      <c r="BA23" s="178"/>
      <c r="BB23" s="178"/>
      <c r="BC23" s="178"/>
      <c r="BD23" s="199" t="s">
        <v>1247</v>
      </c>
      <c r="BE23" s="195"/>
      <c r="BF23" s="207"/>
      <c r="BG23" s="208"/>
      <c r="BH23" s="178"/>
      <c r="BI23" s="178"/>
      <c r="BJ23" s="178"/>
      <c r="BK23" s="178"/>
      <c r="BL23" s="178"/>
      <c r="BM23" s="178"/>
      <c r="BN23" s="178"/>
      <c r="BO23" s="178"/>
      <c r="BP23" s="178"/>
      <c r="BQ23" s="178"/>
      <c r="BR23" s="178"/>
      <c r="BS23" s="178"/>
      <c r="BT23" s="199" t="s">
        <v>1248</v>
      </c>
      <c r="BU23" s="195"/>
      <c r="BV23" s="207"/>
      <c r="BW23" s="202"/>
      <c r="BX23" s="178"/>
    </row>
    <row r="24" spans="1:76" ht="3.75" customHeight="1">
      <c r="A24" s="178"/>
      <c r="B24" s="203"/>
      <c r="C24" s="195"/>
      <c r="D24" s="195"/>
      <c r="E24" s="195"/>
      <c r="F24" s="195"/>
      <c r="G24" s="195"/>
      <c r="H24" s="195"/>
      <c r="I24" s="195"/>
      <c r="J24" s="195"/>
      <c r="K24" s="195"/>
      <c r="L24" s="195"/>
      <c r="M24" s="195"/>
      <c r="N24" s="195"/>
      <c r="O24" s="195"/>
      <c r="P24" s="195"/>
      <c r="Q24" s="195"/>
      <c r="R24" s="195"/>
      <c r="S24" s="195"/>
      <c r="T24" s="178"/>
      <c r="U24" s="178"/>
      <c r="V24" s="195"/>
      <c r="W24" s="195"/>
      <c r="X24" s="195"/>
      <c r="Y24" s="195"/>
      <c r="Z24" s="204"/>
      <c r="AA24" s="195"/>
      <c r="AB24" s="178"/>
      <c r="AC24" s="178"/>
      <c r="AD24" s="178"/>
      <c r="AE24" s="178"/>
      <c r="AF24" s="178"/>
      <c r="AG24" s="178"/>
      <c r="AH24" s="178"/>
      <c r="AI24" s="178"/>
      <c r="AJ24" s="178"/>
      <c r="AK24" s="178"/>
      <c r="AL24" s="178"/>
      <c r="AM24" s="178"/>
      <c r="AN24" s="178"/>
      <c r="AO24" s="178"/>
      <c r="AP24" s="195"/>
      <c r="AQ24" s="195"/>
      <c r="AR24" s="195"/>
      <c r="AS24" s="204"/>
      <c r="AT24" s="195"/>
      <c r="AU24" s="195"/>
      <c r="AV24" s="195"/>
      <c r="AW24" s="195"/>
      <c r="AX24" s="195"/>
      <c r="AY24" s="178"/>
      <c r="AZ24" s="178"/>
      <c r="BA24" s="178"/>
      <c r="BB24" s="178"/>
      <c r="BC24" s="178"/>
      <c r="BD24" s="199"/>
      <c r="BE24" s="195"/>
      <c r="BF24" s="195"/>
      <c r="BG24" s="208"/>
      <c r="BH24" s="178"/>
      <c r="BI24" s="178"/>
      <c r="BJ24" s="178"/>
      <c r="BK24" s="178"/>
      <c r="BL24" s="178"/>
      <c r="BM24" s="178"/>
      <c r="BN24" s="178"/>
      <c r="BO24" s="178"/>
      <c r="BP24" s="178"/>
      <c r="BQ24" s="178"/>
      <c r="BR24" s="178"/>
      <c r="BS24" s="178"/>
      <c r="BT24" s="199"/>
      <c r="BU24" s="195"/>
      <c r="BV24" s="195"/>
      <c r="BW24" s="202"/>
      <c r="BX24" s="178"/>
    </row>
    <row r="25" spans="1:76" ht="12.75" customHeight="1">
      <c r="A25" s="178"/>
      <c r="B25" s="203"/>
      <c r="C25" s="195"/>
      <c r="D25" s="195"/>
      <c r="E25" s="195"/>
      <c r="F25" s="195"/>
      <c r="G25" s="195"/>
      <c r="H25" s="195"/>
      <c r="I25" s="195"/>
      <c r="J25" s="195"/>
      <c r="K25" s="195"/>
      <c r="L25" s="195"/>
      <c r="M25" s="195"/>
      <c r="N25" s="195"/>
      <c r="O25" s="195"/>
      <c r="P25" s="195"/>
      <c r="Q25" s="195"/>
      <c r="R25" s="195"/>
      <c r="S25" s="195"/>
      <c r="T25" s="178"/>
      <c r="U25" s="178"/>
      <c r="V25" s="199" t="s">
        <v>1295</v>
      </c>
      <c r="W25" s="195"/>
      <c r="X25" s="207"/>
      <c r="Y25" s="195"/>
      <c r="Z25" s="204"/>
      <c r="AA25" s="195"/>
      <c r="AB25" s="178"/>
      <c r="AC25" s="178"/>
      <c r="AD25" s="199"/>
      <c r="AE25" s="178"/>
      <c r="AF25" s="178"/>
      <c r="AG25" s="178"/>
      <c r="AH25" s="178"/>
      <c r="AI25" s="178"/>
      <c r="AJ25" s="178"/>
      <c r="AK25" s="178"/>
      <c r="AL25" s="178"/>
      <c r="AM25" s="178"/>
      <c r="AN25" s="178"/>
      <c r="AO25" s="178"/>
      <c r="AP25" s="201"/>
      <c r="AQ25" s="195"/>
      <c r="AR25" s="201"/>
      <c r="AS25" s="204"/>
      <c r="AT25" s="195"/>
      <c r="AU25" s="195"/>
      <c r="AV25" s="195"/>
      <c r="AW25" s="195"/>
      <c r="AX25" s="195"/>
      <c r="AY25" s="195"/>
      <c r="AZ25" s="195"/>
      <c r="BA25" s="195"/>
      <c r="BD25" s="199" t="s">
        <v>1249</v>
      </c>
      <c r="BE25" s="195"/>
      <c r="BF25" s="207"/>
      <c r="BG25" s="208"/>
      <c r="BH25" s="195"/>
      <c r="BI25" s="195"/>
      <c r="BJ25" s="195"/>
      <c r="BK25" s="195"/>
      <c r="BL25" s="195"/>
      <c r="BM25" s="195"/>
      <c r="BN25" s="195"/>
      <c r="BO25" s="195"/>
      <c r="BP25" s="195"/>
      <c r="BQ25" s="195"/>
      <c r="BR25" s="195"/>
      <c r="BS25" s="195"/>
      <c r="BT25" s="199"/>
      <c r="BU25" s="195"/>
      <c r="BV25" s="195"/>
      <c r="BW25" s="202"/>
      <c r="BX25" s="178"/>
    </row>
    <row r="26" spans="1:76" ht="3.75" customHeight="1">
      <c r="A26" s="178"/>
      <c r="B26" s="203"/>
      <c r="C26" s="195"/>
      <c r="D26" s="195"/>
      <c r="E26" s="195"/>
      <c r="F26" s="195"/>
      <c r="G26" s="195"/>
      <c r="H26" s="195"/>
      <c r="I26" s="195"/>
      <c r="J26" s="195"/>
      <c r="K26" s="195"/>
      <c r="L26" s="195"/>
      <c r="M26" s="195"/>
      <c r="N26" s="195"/>
      <c r="O26" s="195"/>
      <c r="P26" s="195"/>
      <c r="Q26" s="195"/>
      <c r="R26" s="195"/>
      <c r="S26" s="195"/>
      <c r="T26" s="178"/>
      <c r="U26" s="178"/>
      <c r="V26" s="195"/>
      <c r="W26" s="195"/>
      <c r="X26" s="195"/>
      <c r="Y26" s="195"/>
      <c r="Z26" s="204"/>
      <c r="AA26" s="195"/>
      <c r="AB26" s="178"/>
      <c r="AC26" s="178"/>
      <c r="AD26" s="178"/>
      <c r="AE26" s="178"/>
      <c r="AF26" s="178"/>
      <c r="AG26" s="178"/>
      <c r="AH26" s="178"/>
      <c r="AI26" s="178"/>
      <c r="AJ26" s="178"/>
      <c r="AK26" s="195"/>
      <c r="AL26" s="195"/>
      <c r="AM26" s="195"/>
      <c r="AN26" s="178"/>
      <c r="AO26" s="178"/>
      <c r="AP26" s="195"/>
      <c r="AQ26" s="195"/>
      <c r="AR26" s="195"/>
      <c r="AS26" s="204"/>
      <c r="AT26" s="195"/>
      <c r="AU26" s="195"/>
      <c r="AV26" s="195"/>
      <c r="AW26" s="195"/>
      <c r="AX26" s="195"/>
      <c r="AY26" s="195"/>
      <c r="AZ26" s="195"/>
      <c r="BA26" s="195"/>
      <c r="BB26" s="178"/>
      <c r="BC26" s="178"/>
      <c r="BD26" s="178"/>
      <c r="BE26" s="195"/>
      <c r="BF26" s="178"/>
      <c r="BG26" s="208"/>
      <c r="BH26" s="195"/>
      <c r="BI26" s="195"/>
      <c r="BJ26" s="195"/>
      <c r="BK26" s="195"/>
      <c r="BL26" s="195"/>
      <c r="BM26" s="195"/>
      <c r="BN26" s="195"/>
      <c r="BO26" s="195"/>
      <c r="BP26" s="195"/>
      <c r="BQ26" s="195"/>
      <c r="BR26" s="195"/>
      <c r="BS26" s="195"/>
      <c r="BT26" s="199"/>
      <c r="BU26" s="195"/>
      <c r="BV26" s="195"/>
      <c r="BW26" s="202"/>
      <c r="BX26" s="178"/>
    </row>
    <row r="27" spans="1:76" ht="12.75" customHeight="1">
      <c r="A27" s="178"/>
      <c r="B27" s="203"/>
      <c r="C27" s="195"/>
      <c r="D27" s="195"/>
      <c r="E27" s="195"/>
      <c r="F27" s="195"/>
      <c r="G27" s="195"/>
      <c r="H27" s="195"/>
      <c r="I27" s="195"/>
      <c r="J27" s="195"/>
      <c r="K27" s="195"/>
      <c r="L27" s="195"/>
      <c r="M27" s="195"/>
      <c r="N27" s="195"/>
      <c r="O27" s="195"/>
      <c r="P27" s="195"/>
      <c r="Q27" s="195"/>
      <c r="R27" s="195"/>
      <c r="S27" s="195"/>
      <c r="T27" s="178"/>
      <c r="U27" s="178"/>
      <c r="V27" s="199" t="s">
        <v>1296</v>
      </c>
      <c r="W27" s="195"/>
      <c r="X27" s="207">
        <v>1</v>
      </c>
      <c r="Y27" s="195"/>
      <c r="Z27" s="204"/>
      <c r="AA27" s="195"/>
      <c r="AB27" s="178"/>
      <c r="AC27" s="178"/>
      <c r="AD27" s="178"/>
      <c r="AE27" s="178"/>
      <c r="AF27" s="178"/>
      <c r="AG27" s="178"/>
      <c r="AH27" s="178"/>
      <c r="AI27" s="178"/>
      <c r="AJ27" s="218"/>
      <c r="AK27" s="195"/>
      <c r="AL27" s="200" t="s">
        <v>1298</v>
      </c>
      <c r="AM27" s="178"/>
      <c r="AN27" s="178"/>
      <c r="AO27" s="178"/>
      <c r="AP27" s="178"/>
      <c r="AQ27" s="195"/>
      <c r="AR27" s="195"/>
      <c r="AS27" s="204"/>
      <c r="AT27" s="195"/>
      <c r="AU27" s="195"/>
      <c r="AV27" s="195"/>
      <c r="AW27" s="195"/>
      <c r="AX27" s="195"/>
      <c r="AY27" s="195"/>
      <c r="BA27" s="178"/>
      <c r="BB27" s="178"/>
      <c r="BC27" s="178"/>
      <c r="BD27" s="178"/>
      <c r="BE27" s="195"/>
      <c r="BF27" s="178"/>
      <c r="BG27" s="208"/>
      <c r="BH27" s="195"/>
      <c r="BI27" s="195"/>
      <c r="BJ27" s="195"/>
      <c r="BK27" s="195"/>
      <c r="BL27" s="195"/>
      <c r="BM27" s="195"/>
      <c r="BN27" s="195"/>
      <c r="BO27" s="195"/>
      <c r="BP27" s="195"/>
      <c r="BQ27" s="195"/>
      <c r="BR27" s="195"/>
      <c r="BS27" s="195"/>
      <c r="BT27" s="199"/>
      <c r="BU27" s="195"/>
      <c r="BV27" s="195"/>
      <c r="BW27" s="202"/>
      <c r="BX27" s="178"/>
    </row>
    <row r="28" spans="1:76" ht="3.75" customHeight="1">
      <c r="A28" s="178"/>
      <c r="B28" s="203"/>
      <c r="C28" s="195"/>
      <c r="D28" s="195"/>
      <c r="E28" s="195"/>
      <c r="F28" s="195"/>
      <c r="G28" s="195"/>
      <c r="H28" s="195"/>
      <c r="I28" s="195"/>
      <c r="J28" s="195"/>
      <c r="K28" s="195"/>
      <c r="L28" s="195"/>
      <c r="M28" s="195"/>
      <c r="N28" s="195"/>
      <c r="O28" s="195"/>
      <c r="P28" s="195"/>
      <c r="Q28" s="195"/>
      <c r="R28" s="195"/>
      <c r="S28" s="195"/>
      <c r="T28" s="178"/>
      <c r="U28" s="178"/>
      <c r="V28" s="195"/>
      <c r="W28" s="195"/>
      <c r="X28" s="195"/>
      <c r="Y28" s="195"/>
      <c r="Z28" s="204"/>
      <c r="AA28" s="195"/>
      <c r="AB28" s="178"/>
      <c r="AC28" s="178"/>
      <c r="AD28" s="178"/>
      <c r="AE28" s="178"/>
      <c r="AF28" s="178"/>
      <c r="AG28" s="178"/>
      <c r="AH28" s="178"/>
      <c r="AI28" s="178"/>
      <c r="AJ28" s="199"/>
      <c r="AK28" s="195"/>
      <c r="AL28" s="195"/>
      <c r="AM28" s="178"/>
      <c r="AN28" s="178"/>
      <c r="AO28" s="178"/>
      <c r="AP28" s="178"/>
      <c r="AQ28" s="178"/>
      <c r="AR28" s="178"/>
      <c r="AS28" s="204"/>
      <c r="AT28" s="195"/>
      <c r="AU28" s="195"/>
      <c r="AV28" s="195"/>
      <c r="AW28" s="195"/>
      <c r="AX28" s="195"/>
      <c r="AY28" s="195"/>
      <c r="AZ28" s="178"/>
      <c r="BA28" s="178"/>
      <c r="BB28" s="178"/>
      <c r="BC28" s="178"/>
      <c r="BD28" s="178"/>
      <c r="BE28" s="195"/>
      <c r="BF28" s="178"/>
      <c r="BG28" s="208"/>
      <c r="BH28" s="195"/>
      <c r="BI28" s="195"/>
      <c r="BJ28" s="195"/>
      <c r="BK28" s="195"/>
      <c r="BL28" s="195"/>
      <c r="BM28" s="195"/>
      <c r="BN28" s="195"/>
      <c r="BO28" s="195"/>
      <c r="BP28" s="195"/>
      <c r="BQ28" s="195"/>
      <c r="BR28" s="195"/>
      <c r="BS28" s="195"/>
      <c r="BT28" s="178"/>
      <c r="BU28" s="178"/>
      <c r="BV28" s="178"/>
      <c r="BW28" s="202"/>
      <c r="BX28" s="178"/>
    </row>
    <row r="29" spans="1:76" ht="12.75" customHeight="1">
      <c r="A29" s="178"/>
      <c r="B29" s="203"/>
      <c r="C29" s="195"/>
      <c r="D29" s="195"/>
      <c r="E29" s="195"/>
      <c r="F29" s="195"/>
      <c r="G29" s="195"/>
      <c r="H29" s="195"/>
      <c r="I29" s="195"/>
      <c r="J29" s="195"/>
      <c r="K29" s="195"/>
      <c r="L29" s="195"/>
      <c r="M29" s="195"/>
      <c r="N29" s="195"/>
      <c r="O29" s="195"/>
      <c r="P29" s="195"/>
      <c r="Q29" s="195"/>
      <c r="R29" s="195"/>
      <c r="S29" s="195"/>
      <c r="T29" s="178"/>
      <c r="U29" s="178"/>
      <c r="V29" s="199" t="s">
        <v>1708</v>
      </c>
      <c r="W29" s="195"/>
      <c r="X29" s="207"/>
      <c r="Y29" s="195"/>
      <c r="Z29" s="204"/>
      <c r="AA29" s="195"/>
      <c r="AB29" s="178"/>
      <c r="AC29" s="178"/>
      <c r="AD29" s="178"/>
      <c r="AE29" s="178"/>
      <c r="AF29" s="178"/>
      <c r="AG29" s="178"/>
      <c r="AH29" s="178"/>
      <c r="AI29" s="178"/>
      <c r="AJ29" s="199"/>
      <c r="AK29" s="195"/>
      <c r="AL29" s="195"/>
      <c r="AM29" s="178"/>
      <c r="AN29" s="178"/>
      <c r="AO29" s="178"/>
      <c r="AP29" s="178"/>
      <c r="AQ29" s="178"/>
      <c r="AR29" s="178"/>
      <c r="AS29" s="204"/>
      <c r="AT29" s="195"/>
      <c r="AU29" s="195"/>
      <c r="AV29" s="195"/>
      <c r="AW29" s="195"/>
      <c r="AX29" s="195"/>
      <c r="AY29" s="195"/>
      <c r="AZ29" s="178"/>
      <c r="BA29" s="178"/>
      <c r="BB29" s="178"/>
      <c r="BC29" s="178"/>
      <c r="BD29" s="178"/>
      <c r="BE29" s="195"/>
      <c r="BF29" s="178"/>
      <c r="BG29" s="208"/>
      <c r="BH29" s="195"/>
      <c r="BI29" s="195"/>
      <c r="BJ29" s="195"/>
      <c r="BK29" s="195"/>
      <c r="BL29" s="195"/>
      <c r="BM29" s="195"/>
      <c r="BN29" s="195"/>
      <c r="BO29" s="195"/>
      <c r="BP29" s="195"/>
      <c r="BQ29" s="195"/>
      <c r="BR29" s="195"/>
      <c r="BS29" s="195"/>
      <c r="BT29" s="178"/>
      <c r="BU29" s="178"/>
      <c r="BV29" s="178"/>
      <c r="BW29" s="202"/>
      <c r="BX29" s="178"/>
    </row>
    <row r="30" spans="1:76" ht="3.75" customHeight="1">
      <c r="A30" s="178"/>
      <c r="B30" s="203"/>
      <c r="C30" s="195"/>
      <c r="D30" s="195"/>
      <c r="E30" s="195"/>
      <c r="F30" s="195"/>
      <c r="G30" s="195"/>
      <c r="H30" s="195"/>
      <c r="I30" s="195"/>
      <c r="J30" s="195"/>
      <c r="K30" s="195"/>
      <c r="L30" s="195"/>
      <c r="M30" s="195"/>
      <c r="N30" s="195"/>
      <c r="O30" s="195"/>
      <c r="P30" s="195"/>
      <c r="Q30" s="195"/>
      <c r="R30" s="195"/>
      <c r="S30" s="195"/>
      <c r="T30" s="178"/>
      <c r="U30" s="178"/>
      <c r="V30" s="195"/>
      <c r="W30" s="195"/>
      <c r="X30" s="195"/>
      <c r="Y30" s="195"/>
      <c r="Z30" s="204"/>
      <c r="AA30" s="195"/>
      <c r="AB30" s="178"/>
      <c r="AC30" s="178"/>
      <c r="AD30" s="178"/>
      <c r="AE30" s="178"/>
      <c r="AF30" s="178"/>
      <c r="AG30" s="178"/>
      <c r="AH30" s="178"/>
      <c r="AI30" s="178"/>
      <c r="AJ30" s="199"/>
      <c r="AK30" s="195"/>
      <c r="AL30" s="195"/>
      <c r="AM30" s="178"/>
      <c r="AN30" s="178"/>
      <c r="AO30" s="178"/>
      <c r="AP30" s="178"/>
      <c r="AQ30" s="178"/>
      <c r="AR30" s="178"/>
      <c r="AS30" s="213"/>
      <c r="AT30" s="211"/>
      <c r="AU30" s="211"/>
      <c r="AV30" s="211"/>
      <c r="AW30" s="211"/>
      <c r="AX30" s="211"/>
      <c r="AY30" s="195"/>
      <c r="AZ30" s="178"/>
      <c r="BA30" s="178"/>
      <c r="BB30" s="178"/>
      <c r="BC30" s="178"/>
      <c r="BD30" s="178"/>
      <c r="BE30" s="195"/>
      <c r="BF30" s="178"/>
      <c r="BG30" s="212"/>
      <c r="BH30" s="195"/>
      <c r="BI30" s="195"/>
      <c r="BJ30" s="195"/>
      <c r="BK30" s="195"/>
      <c r="BL30" s="195"/>
      <c r="BM30" s="195"/>
      <c r="BN30" s="195"/>
      <c r="BO30" s="195"/>
      <c r="BP30" s="195"/>
      <c r="BQ30" s="195"/>
      <c r="BR30" s="195"/>
      <c r="BS30" s="195"/>
      <c r="BT30" s="178"/>
      <c r="BU30" s="178"/>
      <c r="BV30" s="178"/>
      <c r="BW30" s="202"/>
      <c r="BX30" s="178"/>
    </row>
    <row r="31" spans="1:76" ht="12.75" customHeight="1">
      <c r="A31" s="178"/>
      <c r="B31" s="203"/>
      <c r="C31" s="195"/>
      <c r="D31" s="195"/>
      <c r="E31" s="195"/>
      <c r="F31" s="195"/>
      <c r="G31" s="195"/>
      <c r="H31" s="195"/>
      <c r="I31" s="195"/>
      <c r="J31" s="195"/>
      <c r="K31" s="195"/>
      <c r="L31" s="195"/>
      <c r="M31" s="195"/>
      <c r="N31" s="195"/>
      <c r="O31" s="195"/>
      <c r="P31" s="195"/>
      <c r="Q31" s="195"/>
      <c r="R31" s="195"/>
      <c r="S31" s="195"/>
      <c r="T31" s="178"/>
      <c r="U31" s="178"/>
      <c r="V31" s="199" t="s">
        <v>725</v>
      </c>
      <c r="W31" s="195"/>
      <c r="X31" s="207"/>
      <c r="Y31" s="195"/>
      <c r="Z31" s="204"/>
      <c r="AA31" s="195"/>
      <c r="AB31" s="178"/>
      <c r="AC31" s="178"/>
      <c r="AD31" s="178"/>
      <c r="AE31" s="178"/>
      <c r="AF31" s="178"/>
      <c r="AG31" s="178"/>
      <c r="AH31" s="199" t="s">
        <v>1250</v>
      </c>
      <c r="AI31" s="178"/>
      <c r="AJ31" s="532"/>
      <c r="AK31" s="533"/>
      <c r="AL31" s="534"/>
      <c r="AM31" s="178"/>
      <c r="AN31" s="178"/>
      <c r="AO31" s="178"/>
      <c r="AP31" s="178"/>
      <c r="AQ31" s="178"/>
      <c r="AR31" s="178"/>
      <c r="AS31" s="178"/>
      <c r="AT31" s="178"/>
      <c r="AU31" s="195"/>
      <c r="AV31" s="195"/>
      <c r="AW31" s="178"/>
      <c r="AX31" s="195"/>
      <c r="AY31" s="216"/>
      <c r="AZ31" s="369"/>
      <c r="BA31" s="216"/>
      <c r="BB31" s="216"/>
      <c r="BC31" s="216"/>
      <c r="BD31" s="216"/>
      <c r="BE31" s="216"/>
      <c r="BF31" s="216"/>
      <c r="BG31" s="216"/>
      <c r="BH31" s="216"/>
      <c r="BI31" s="216"/>
      <c r="BJ31" s="216"/>
      <c r="BK31" s="216"/>
      <c r="BL31" s="216"/>
      <c r="BM31" s="216"/>
      <c r="BN31" s="216"/>
      <c r="BO31" s="216"/>
      <c r="BP31" s="216"/>
      <c r="BQ31" s="216"/>
      <c r="BR31" s="216"/>
      <c r="BS31" s="216"/>
      <c r="BT31" s="219"/>
      <c r="BU31" s="216"/>
      <c r="BV31" s="220" t="s">
        <v>1317</v>
      </c>
      <c r="BW31" s="221"/>
      <c r="BX31" s="178"/>
    </row>
    <row r="32" spans="1:76" ht="3.75" customHeight="1">
      <c r="A32" s="178"/>
      <c r="B32" s="210"/>
      <c r="C32" s="211"/>
      <c r="D32" s="211"/>
      <c r="E32" s="211"/>
      <c r="F32" s="211"/>
      <c r="G32" s="211"/>
      <c r="H32" s="211"/>
      <c r="I32" s="211"/>
      <c r="J32" s="211"/>
      <c r="K32" s="211"/>
      <c r="L32" s="211"/>
      <c r="M32" s="211"/>
      <c r="N32" s="211"/>
      <c r="O32" s="211"/>
      <c r="P32" s="211"/>
      <c r="Q32" s="211"/>
      <c r="R32" s="211"/>
      <c r="S32" s="211"/>
      <c r="T32" s="211"/>
      <c r="U32" s="211"/>
      <c r="V32" s="211"/>
      <c r="W32" s="211"/>
      <c r="X32" s="211"/>
      <c r="Y32" s="212"/>
      <c r="Z32" s="204"/>
      <c r="AA32" s="195"/>
      <c r="AB32" s="178"/>
      <c r="AC32" s="178"/>
      <c r="AD32" s="178"/>
      <c r="AE32" s="178"/>
      <c r="AF32" s="178"/>
      <c r="AG32" s="178"/>
      <c r="AH32" s="183"/>
      <c r="AI32" s="178"/>
      <c r="AJ32" s="178"/>
      <c r="AK32" s="195"/>
      <c r="AL32" s="195"/>
      <c r="AM32" s="178"/>
      <c r="AN32" s="178"/>
      <c r="AO32" s="178"/>
      <c r="AP32" s="178"/>
      <c r="AQ32" s="178"/>
      <c r="AR32" s="178"/>
      <c r="AS32" s="178"/>
      <c r="AT32" s="178"/>
      <c r="AU32" s="195"/>
      <c r="AV32" s="195"/>
      <c r="AW32" s="178"/>
      <c r="AX32" s="178"/>
      <c r="AY32" s="195"/>
      <c r="AZ32" s="208"/>
      <c r="BA32" s="195"/>
      <c r="BB32" s="195"/>
      <c r="BC32" s="195"/>
      <c r="BD32" s="195"/>
      <c r="BE32" s="195"/>
      <c r="BF32" s="195"/>
      <c r="BG32" s="195"/>
      <c r="BH32" s="195"/>
      <c r="BI32" s="195"/>
      <c r="BJ32" s="195"/>
      <c r="BK32" s="195"/>
      <c r="BL32" s="195"/>
      <c r="BM32" s="195"/>
      <c r="BN32" s="195"/>
      <c r="BO32" s="195"/>
      <c r="BP32" s="195"/>
      <c r="BQ32" s="195"/>
      <c r="BR32" s="195"/>
      <c r="BS32" s="195"/>
      <c r="BT32" s="199"/>
      <c r="BU32" s="195"/>
      <c r="BV32" s="195"/>
      <c r="BW32" s="202"/>
      <c r="BX32" s="178"/>
    </row>
    <row r="33" spans="1:76" ht="12.75" customHeight="1">
      <c r="A33" s="178"/>
      <c r="B33" s="535" t="s">
        <v>1251</v>
      </c>
      <c r="C33" s="536"/>
      <c r="D33" s="536"/>
      <c r="E33" s="536"/>
      <c r="F33" s="536"/>
      <c r="G33" s="536"/>
      <c r="H33" s="536"/>
      <c r="I33" s="536"/>
      <c r="J33" s="536"/>
      <c r="K33" s="536"/>
      <c r="L33" s="536"/>
      <c r="M33" s="536"/>
      <c r="N33" s="536"/>
      <c r="O33" s="536"/>
      <c r="P33" s="536"/>
      <c r="Q33" s="536"/>
      <c r="R33" s="536"/>
      <c r="S33" s="536"/>
      <c r="T33" s="536"/>
      <c r="U33" s="536"/>
      <c r="V33" s="536"/>
      <c r="W33" s="536"/>
      <c r="X33" s="536"/>
      <c r="Y33" s="537"/>
      <c r="Z33" s="204"/>
      <c r="AA33" s="195"/>
      <c r="AB33" s="178"/>
      <c r="AC33" s="178"/>
      <c r="AD33" s="178"/>
      <c r="AE33" s="178"/>
      <c r="AF33" s="178"/>
      <c r="AG33" s="178"/>
      <c r="AH33" s="199" t="s">
        <v>1252</v>
      </c>
      <c r="AI33" s="178"/>
      <c r="AJ33" s="532"/>
      <c r="AK33" s="533"/>
      <c r="AL33" s="534"/>
      <c r="AM33" s="178"/>
      <c r="AN33" s="178"/>
      <c r="AO33" s="178"/>
      <c r="AP33" s="178"/>
      <c r="AQ33" s="178"/>
      <c r="AR33" s="178"/>
      <c r="AS33" s="178"/>
      <c r="AT33" s="178"/>
      <c r="AU33" s="178"/>
      <c r="AV33" s="218"/>
      <c r="AW33" s="178"/>
      <c r="AX33" s="178"/>
      <c r="AY33" s="178"/>
      <c r="AZ33" s="370" t="s">
        <v>1299</v>
      </c>
      <c r="BA33" s="195"/>
      <c r="BB33" s="195"/>
      <c r="BC33" s="195"/>
      <c r="BD33" s="195"/>
      <c r="BE33" s="195"/>
      <c r="BF33" s="195"/>
      <c r="BG33" s="195"/>
      <c r="BH33" s="195"/>
      <c r="BI33" s="195"/>
      <c r="BJ33" s="195"/>
      <c r="BK33" s="195"/>
      <c r="BL33" s="195"/>
      <c r="BM33" s="195"/>
      <c r="BN33" s="195"/>
      <c r="BO33" s="195"/>
      <c r="BP33" s="195"/>
      <c r="BQ33" s="195"/>
      <c r="BR33" s="195"/>
      <c r="BS33" s="195"/>
      <c r="BT33" s="199"/>
      <c r="BU33" s="199" t="s">
        <v>1253</v>
      </c>
      <c r="BV33" s="207"/>
      <c r="BW33" s="202"/>
      <c r="BX33" s="178"/>
    </row>
    <row r="34" spans="1:76" ht="3.75" customHeight="1">
      <c r="A34" s="178"/>
      <c r="B34" s="203"/>
      <c r="C34" s="195"/>
      <c r="D34" s="195"/>
      <c r="E34" s="195"/>
      <c r="F34" s="195"/>
      <c r="G34" s="195"/>
      <c r="H34" s="195"/>
      <c r="I34" s="195"/>
      <c r="J34" s="195"/>
      <c r="K34" s="195"/>
      <c r="L34" s="195"/>
      <c r="M34" s="195"/>
      <c r="N34" s="195"/>
      <c r="O34" s="195"/>
      <c r="P34" s="195"/>
      <c r="Q34" s="195"/>
      <c r="R34" s="195"/>
      <c r="S34" s="195"/>
      <c r="T34" s="195"/>
      <c r="U34" s="195"/>
      <c r="V34" s="195"/>
      <c r="W34" s="195"/>
      <c r="X34" s="195"/>
      <c r="Y34" s="208"/>
      <c r="Z34" s="204"/>
      <c r="AA34" s="195"/>
      <c r="AB34" s="178"/>
      <c r="AC34" s="178"/>
      <c r="AD34" s="178"/>
      <c r="AE34" s="178"/>
      <c r="AF34" s="178"/>
      <c r="AG34" s="178"/>
      <c r="AH34" s="199"/>
      <c r="AI34" s="178"/>
      <c r="AJ34" s="178"/>
      <c r="AK34" s="195"/>
      <c r="AL34" s="195"/>
      <c r="AM34" s="178"/>
      <c r="AN34" s="178"/>
      <c r="AO34" s="178"/>
      <c r="AP34" s="178"/>
      <c r="AQ34" s="195"/>
      <c r="AR34" s="195"/>
      <c r="AS34" s="195"/>
      <c r="AT34" s="195"/>
      <c r="AU34" s="178"/>
      <c r="AV34" s="199"/>
      <c r="AW34" s="178"/>
      <c r="AX34" s="178"/>
      <c r="AY34" s="178"/>
      <c r="AZ34" s="208"/>
      <c r="BA34" s="195"/>
      <c r="BB34" s="195"/>
      <c r="BC34" s="195"/>
      <c r="BD34" s="195"/>
      <c r="BE34" s="195"/>
      <c r="BF34" s="195"/>
      <c r="BG34" s="195"/>
      <c r="BH34" s="195"/>
      <c r="BI34" s="195"/>
      <c r="BJ34" s="195"/>
      <c r="BK34" s="195"/>
      <c r="BL34" s="195"/>
      <c r="BM34" s="195"/>
      <c r="BN34" s="195"/>
      <c r="BO34" s="195"/>
      <c r="BP34" s="195"/>
      <c r="BQ34" s="195"/>
      <c r="BR34" s="195"/>
      <c r="BS34" s="195"/>
      <c r="BT34" s="199"/>
      <c r="BU34" s="195"/>
      <c r="BV34" s="195"/>
      <c r="BW34" s="202"/>
      <c r="BX34" s="178"/>
    </row>
    <row r="35" spans="1:76" ht="12.75" customHeight="1">
      <c r="A35" s="178"/>
      <c r="B35" s="535" t="s">
        <v>1254</v>
      </c>
      <c r="C35" s="536"/>
      <c r="D35" s="536"/>
      <c r="E35" s="536"/>
      <c r="F35" s="536"/>
      <c r="G35" s="536"/>
      <c r="H35" s="536"/>
      <c r="I35" s="536"/>
      <c r="J35" s="536"/>
      <c r="K35" s="536"/>
      <c r="L35" s="536"/>
      <c r="M35" s="536"/>
      <c r="N35" s="536"/>
      <c r="O35" s="536"/>
      <c r="P35" s="536"/>
      <c r="Q35" s="536"/>
      <c r="R35" s="536"/>
      <c r="S35" s="536"/>
      <c r="T35" s="536"/>
      <c r="U35" s="536"/>
      <c r="V35" s="536"/>
      <c r="W35" s="536"/>
      <c r="X35" s="536"/>
      <c r="Y35" s="537"/>
      <c r="Z35" s="178"/>
      <c r="AA35" s="178"/>
      <c r="AB35" s="178"/>
      <c r="AC35" s="178"/>
      <c r="AD35" s="178"/>
      <c r="AE35" s="178"/>
      <c r="AF35" s="178"/>
      <c r="AG35" s="178"/>
      <c r="AH35" s="199" t="s">
        <v>1255</v>
      </c>
      <c r="AI35" s="178"/>
      <c r="AJ35" s="532"/>
      <c r="AK35" s="533"/>
      <c r="AL35" s="534"/>
      <c r="AM35" s="178"/>
      <c r="AN35" s="178"/>
      <c r="AO35" s="178"/>
      <c r="AP35" s="178"/>
      <c r="AQ35" s="178"/>
      <c r="AR35" s="178"/>
      <c r="AS35" s="195"/>
      <c r="AT35" s="199" t="s">
        <v>1256</v>
      </c>
      <c r="AU35" s="178"/>
      <c r="AV35" s="532">
        <v>11</v>
      </c>
      <c r="AW35" s="533"/>
      <c r="AX35" s="534"/>
      <c r="AY35" s="303"/>
      <c r="AZ35" s="371"/>
      <c r="BA35" s="195"/>
      <c r="BB35" s="195"/>
      <c r="BC35" s="195"/>
      <c r="BD35" s="195"/>
      <c r="BE35" s="195"/>
      <c r="BF35" s="195"/>
      <c r="BG35" s="195"/>
      <c r="BH35" s="195"/>
      <c r="BI35" s="195"/>
      <c r="BJ35" s="195"/>
      <c r="BK35" s="195"/>
      <c r="BL35" s="195"/>
      <c r="BM35" s="195"/>
      <c r="BN35" s="195"/>
      <c r="BO35" s="195"/>
      <c r="BP35" s="195"/>
      <c r="BQ35" s="195"/>
      <c r="BR35" s="195"/>
      <c r="BS35" s="195"/>
      <c r="BT35" s="199"/>
      <c r="BU35" s="199" t="s">
        <v>1257</v>
      </c>
      <c r="BV35" s="207"/>
      <c r="BW35" s="202"/>
      <c r="BX35" s="178"/>
    </row>
    <row r="36" spans="1:76" ht="3.75" customHeight="1" thickBot="1">
      <c r="A36" s="178"/>
      <c r="B36" s="203"/>
      <c r="C36" s="195"/>
      <c r="D36" s="222" t="e">
        <f>#REF!</f>
        <v>#REF!</v>
      </c>
      <c r="E36" s="222"/>
      <c r="F36" s="222"/>
      <c r="G36" s="222"/>
      <c r="H36" s="222"/>
      <c r="I36" s="222"/>
      <c r="J36" s="222"/>
      <c r="K36" s="222"/>
      <c r="L36" s="222"/>
      <c r="M36" s="222"/>
      <c r="N36" s="222"/>
      <c r="O36" s="222"/>
      <c r="P36" s="222"/>
      <c r="Q36" s="222"/>
      <c r="R36" s="222"/>
      <c r="S36" s="222"/>
      <c r="T36" s="222"/>
      <c r="U36" s="222"/>
      <c r="V36" s="222"/>
      <c r="W36" s="195"/>
      <c r="X36" s="195"/>
      <c r="Y36" s="208"/>
      <c r="Z36" s="178"/>
      <c r="AA36" s="178"/>
      <c r="AB36" s="178"/>
      <c r="AC36" s="178"/>
      <c r="AD36" s="178"/>
      <c r="AE36" s="178"/>
      <c r="AF36" s="178"/>
      <c r="AG36" s="178"/>
      <c r="AH36" s="199"/>
      <c r="AI36" s="178"/>
      <c r="AJ36" s="178"/>
      <c r="AK36" s="195"/>
      <c r="AL36" s="195"/>
      <c r="AM36" s="178"/>
      <c r="AN36" s="178"/>
      <c r="AO36" s="178"/>
      <c r="AP36" s="178"/>
      <c r="AQ36" s="178"/>
      <c r="AR36" s="178"/>
      <c r="AS36" s="195"/>
      <c r="AT36" s="199"/>
      <c r="AU36" s="178"/>
      <c r="AV36" s="223"/>
      <c r="AW36" s="223"/>
      <c r="AX36" s="223"/>
      <c r="AY36" s="303"/>
      <c r="AZ36" s="371"/>
      <c r="BA36" s="195"/>
      <c r="BB36" s="195"/>
      <c r="BC36" s="195"/>
      <c r="BD36" s="195"/>
      <c r="BE36" s="195"/>
      <c r="BF36" s="195"/>
      <c r="BG36" s="195"/>
      <c r="BH36" s="195"/>
      <c r="BI36" s="195"/>
      <c r="BJ36" s="195"/>
      <c r="BK36" s="195"/>
      <c r="BL36" s="195"/>
      <c r="BM36" s="195"/>
      <c r="BN36" s="195"/>
      <c r="BO36" s="195"/>
      <c r="BP36" s="195"/>
      <c r="BQ36" s="195"/>
      <c r="BR36" s="195"/>
      <c r="BS36" s="195"/>
      <c r="BT36" s="199"/>
      <c r="BU36" s="195"/>
      <c r="BV36" s="195"/>
      <c r="BW36" s="202"/>
      <c r="BX36" s="178"/>
    </row>
    <row r="37" spans="1:76" ht="12.75" customHeight="1">
      <c r="A37" s="178"/>
      <c r="B37" s="224"/>
      <c r="C37" s="205"/>
      <c r="D37" s="574">
        <f>'E-OG'!O430</f>
        <v>60200271</v>
      </c>
      <c r="E37" s="575"/>
      <c r="F37" s="575"/>
      <c r="G37" s="575"/>
      <c r="H37" s="575"/>
      <c r="I37" s="575"/>
      <c r="J37" s="575"/>
      <c r="K37" s="575"/>
      <c r="L37" s="575"/>
      <c r="M37" s="575"/>
      <c r="N37" s="575"/>
      <c r="O37" s="575"/>
      <c r="P37" s="575"/>
      <c r="Q37" s="575"/>
      <c r="R37" s="575"/>
      <c r="S37" s="575"/>
      <c r="T37" s="575"/>
      <c r="U37" s="575"/>
      <c r="V37" s="575"/>
      <c r="W37" s="576"/>
      <c r="X37" s="205"/>
      <c r="Y37" s="225"/>
      <c r="Z37" s="178"/>
      <c r="AA37" s="178"/>
      <c r="AB37" s="178"/>
      <c r="AC37" s="178"/>
      <c r="AD37" s="178"/>
      <c r="AE37" s="178"/>
      <c r="AF37" s="178"/>
      <c r="AG37" s="178"/>
      <c r="AH37" s="226" t="s">
        <v>1258</v>
      </c>
      <c r="AI37" s="205"/>
      <c r="AJ37" s="207">
        <v>1</v>
      </c>
      <c r="AK37" s="206"/>
      <c r="AL37" s="206"/>
      <c r="AM37" s="178"/>
      <c r="AN37" s="178"/>
      <c r="AO37" s="178"/>
      <c r="AP37" s="178"/>
      <c r="AQ37" s="178"/>
      <c r="AR37" s="178"/>
      <c r="AS37" s="195"/>
      <c r="AT37" s="199" t="s">
        <v>1259</v>
      </c>
      <c r="AU37" s="178"/>
      <c r="AV37" s="532"/>
      <c r="AW37" s="533"/>
      <c r="AX37" s="534"/>
      <c r="AY37" s="303"/>
      <c r="AZ37" s="371"/>
      <c r="BA37" s="195"/>
      <c r="BB37" s="195"/>
      <c r="BC37" s="195"/>
      <c r="BD37" s="195"/>
      <c r="BE37" s="195"/>
      <c r="BF37" s="195"/>
      <c r="BG37" s="195"/>
      <c r="BH37" s="195"/>
      <c r="BI37" s="195"/>
      <c r="BJ37" s="195"/>
      <c r="BK37" s="195"/>
      <c r="BL37" s="195"/>
      <c r="BM37" s="195"/>
      <c r="BN37" s="195"/>
      <c r="BO37" s="195"/>
      <c r="BP37" s="195"/>
      <c r="BQ37" s="195"/>
      <c r="BR37" s="195"/>
      <c r="BS37" s="195"/>
      <c r="BT37" s="199"/>
      <c r="BU37" s="199" t="s">
        <v>1318</v>
      </c>
      <c r="BV37" s="207"/>
      <c r="BW37" s="202"/>
      <c r="BX37" s="178"/>
    </row>
    <row r="38" spans="1:76" ht="3.75" customHeight="1">
      <c r="A38" s="178"/>
      <c r="B38" s="203"/>
      <c r="C38" s="195"/>
      <c r="D38" s="577"/>
      <c r="E38" s="578"/>
      <c r="F38" s="578"/>
      <c r="G38" s="578"/>
      <c r="H38" s="578"/>
      <c r="I38" s="578"/>
      <c r="J38" s="578"/>
      <c r="K38" s="578"/>
      <c r="L38" s="578"/>
      <c r="M38" s="578"/>
      <c r="N38" s="578"/>
      <c r="O38" s="578"/>
      <c r="P38" s="578"/>
      <c r="Q38" s="578"/>
      <c r="R38" s="578"/>
      <c r="S38" s="578"/>
      <c r="T38" s="578"/>
      <c r="U38" s="578"/>
      <c r="V38" s="578"/>
      <c r="W38" s="579"/>
      <c r="X38" s="195"/>
      <c r="Y38" s="208"/>
      <c r="Z38" s="178"/>
      <c r="AA38" s="178"/>
      <c r="AB38" s="178"/>
      <c r="AC38" s="178"/>
      <c r="AD38" s="178"/>
      <c r="AE38" s="178"/>
      <c r="AF38" s="178"/>
      <c r="AG38" s="178"/>
      <c r="AH38" s="178"/>
      <c r="AI38" s="178"/>
      <c r="AJ38" s="178"/>
      <c r="AK38" s="195"/>
      <c r="AL38" s="195"/>
      <c r="AM38" s="178"/>
      <c r="AN38" s="178"/>
      <c r="AO38" s="178"/>
      <c r="AP38" s="178"/>
      <c r="AQ38" s="178"/>
      <c r="AR38" s="178"/>
      <c r="AS38" s="195"/>
      <c r="AT38" s="199"/>
      <c r="AU38" s="178"/>
      <c r="AV38" s="178"/>
      <c r="AW38" s="178"/>
      <c r="AX38" s="178"/>
      <c r="AY38" s="303"/>
      <c r="AZ38" s="371"/>
      <c r="BA38" s="195"/>
      <c r="BB38" s="195"/>
      <c r="BC38" s="195"/>
      <c r="BD38" s="195"/>
      <c r="BE38" s="195"/>
      <c r="BF38" s="195"/>
      <c r="BG38" s="195"/>
      <c r="BH38" s="195"/>
      <c r="BI38" s="195"/>
      <c r="BJ38" s="195"/>
      <c r="BK38" s="195"/>
      <c r="BL38" s="195"/>
      <c r="BM38" s="195"/>
      <c r="BN38" s="195"/>
      <c r="BO38" s="195"/>
      <c r="BP38" s="195"/>
      <c r="BQ38" s="195"/>
      <c r="BR38" s="195"/>
      <c r="BS38" s="195"/>
      <c r="BT38" s="199"/>
      <c r="BU38" s="195"/>
      <c r="BV38" s="195"/>
      <c r="BW38" s="202"/>
      <c r="BX38" s="178"/>
    </row>
    <row r="39" spans="1:76" ht="12.75" customHeight="1" thickBot="1">
      <c r="A39" s="178"/>
      <c r="B39" s="224"/>
      <c r="C39" s="205"/>
      <c r="D39" s="580"/>
      <c r="E39" s="581"/>
      <c r="F39" s="581"/>
      <c r="G39" s="581"/>
      <c r="H39" s="581"/>
      <c r="I39" s="581"/>
      <c r="J39" s="581"/>
      <c r="K39" s="581"/>
      <c r="L39" s="581"/>
      <c r="M39" s="581"/>
      <c r="N39" s="581"/>
      <c r="O39" s="581"/>
      <c r="P39" s="581"/>
      <c r="Q39" s="581"/>
      <c r="R39" s="581"/>
      <c r="S39" s="581"/>
      <c r="T39" s="581"/>
      <c r="U39" s="581"/>
      <c r="V39" s="581"/>
      <c r="W39" s="582"/>
      <c r="X39" s="205"/>
      <c r="Y39" s="225"/>
      <c r="Z39" s="178"/>
      <c r="AA39" s="178"/>
      <c r="AB39" s="178"/>
      <c r="AC39" s="178"/>
      <c r="AD39" s="178"/>
      <c r="AE39" s="178"/>
      <c r="AF39" s="178"/>
      <c r="AG39" s="178"/>
      <c r="AH39" s="183" t="s">
        <v>1260</v>
      </c>
      <c r="AI39" s="178"/>
      <c r="AJ39" s="207"/>
      <c r="AK39" s="204"/>
      <c r="AL39" s="195"/>
      <c r="AM39" s="178"/>
      <c r="AN39" s="178"/>
      <c r="AO39" s="178"/>
      <c r="AP39" s="178"/>
      <c r="AQ39" s="178"/>
      <c r="AR39" s="178"/>
      <c r="AS39" s="195"/>
      <c r="AT39" s="218" t="s">
        <v>712</v>
      </c>
      <c r="AU39" s="178"/>
      <c r="AV39" s="550">
        <f>AV35+AV37</f>
        <v>11</v>
      </c>
      <c r="AW39" s="551"/>
      <c r="AX39" s="552"/>
      <c r="AY39" s="303"/>
      <c r="AZ39" s="371"/>
      <c r="BA39" s="195"/>
      <c r="BB39" s="195"/>
      <c r="BC39" s="195"/>
      <c r="BD39" s="195"/>
      <c r="BE39" s="195"/>
      <c r="BF39" s="195"/>
      <c r="BG39" s="195"/>
      <c r="BH39" s="195"/>
      <c r="BI39" s="195"/>
      <c r="BJ39" s="195"/>
      <c r="BK39" s="195"/>
      <c r="BL39" s="195"/>
      <c r="BM39" s="195"/>
      <c r="BN39" s="195"/>
      <c r="BO39" s="195"/>
      <c r="BP39" s="195"/>
      <c r="BQ39" s="195"/>
      <c r="BR39" s="195"/>
      <c r="BS39" s="195"/>
      <c r="BT39" s="199"/>
      <c r="BU39" s="199" t="s">
        <v>1346</v>
      </c>
      <c r="BV39" s="207">
        <v>1</v>
      </c>
      <c r="BW39" s="202"/>
      <c r="BX39" s="178"/>
    </row>
    <row r="40" spans="1:76" ht="12.75" customHeight="1">
      <c r="A40" s="178"/>
      <c r="B40" s="210"/>
      <c r="C40" s="211"/>
      <c r="D40" s="227"/>
      <c r="E40" s="227"/>
      <c r="F40" s="227"/>
      <c r="G40" s="227"/>
      <c r="H40" s="227"/>
      <c r="I40" s="227"/>
      <c r="J40" s="227"/>
      <c r="K40" s="227"/>
      <c r="L40" s="227"/>
      <c r="M40" s="227"/>
      <c r="N40" s="227"/>
      <c r="O40" s="227"/>
      <c r="P40" s="227"/>
      <c r="Q40" s="227"/>
      <c r="R40" s="227"/>
      <c r="S40" s="227"/>
      <c r="T40" s="227"/>
      <c r="U40" s="227"/>
      <c r="V40" s="227"/>
      <c r="W40" s="228"/>
      <c r="X40" s="211"/>
      <c r="Y40" s="212"/>
      <c r="Z40" s="211"/>
      <c r="AA40" s="211"/>
      <c r="AB40" s="211"/>
      <c r="AC40" s="211"/>
      <c r="AD40" s="229"/>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4"/>
      <c r="BX40" s="178"/>
    </row>
    <row r="41" spans="1:76" ht="12.75" customHeight="1">
      <c r="A41" s="178"/>
      <c r="B41" s="230" t="s">
        <v>1261</v>
      </c>
      <c r="C41" s="231"/>
      <c r="D41" s="231"/>
      <c r="E41" s="231"/>
      <c r="F41" s="231"/>
      <c r="G41" s="231"/>
      <c r="H41" s="231"/>
      <c r="I41" s="231"/>
      <c r="J41" s="231"/>
      <c r="K41" s="231"/>
      <c r="L41" s="231"/>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178"/>
      <c r="AZ41" s="178"/>
      <c r="BA41" s="178"/>
      <c r="BB41" s="178"/>
      <c r="BC41" s="178"/>
      <c r="BD41" s="178"/>
      <c r="BE41" s="178"/>
      <c r="BF41" s="216"/>
      <c r="BG41" s="216"/>
      <c r="BH41" s="216"/>
      <c r="BI41" s="216"/>
      <c r="BJ41" s="216"/>
      <c r="BK41" s="216"/>
      <c r="BL41" s="216"/>
      <c r="BM41" s="216"/>
      <c r="BN41" s="216"/>
      <c r="BO41" s="216"/>
      <c r="BP41" s="216"/>
      <c r="BQ41" s="216"/>
      <c r="BR41" s="216"/>
      <c r="BS41" s="216"/>
      <c r="BT41" s="216"/>
      <c r="BU41" s="216"/>
      <c r="BV41" s="216"/>
      <c r="BW41" s="221"/>
      <c r="BX41" s="178"/>
    </row>
    <row r="42" spans="1:76" ht="12.75" customHeight="1">
      <c r="A42" s="178"/>
      <c r="B42" s="203"/>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202"/>
      <c r="BX42" s="178"/>
    </row>
    <row r="43" spans="1:76" ht="12.75" customHeight="1">
      <c r="A43" s="178"/>
      <c r="B43" s="203"/>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0"/>
      <c r="BF43" s="540"/>
      <c r="BG43" s="540"/>
      <c r="BH43" s="540"/>
      <c r="BI43" s="540"/>
      <c r="BJ43" s="540"/>
      <c r="BK43" s="540"/>
      <c r="BL43" s="540"/>
      <c r="BM43" s="540"/>
      <c r="BN43" s="540"/>
      <c r="BO43" s="540"/>
      <c r="BP43" s="540"/>
      <c r="BQ43" s="540"/>
      <c r="BR43" s="540"/>
      <c r="BS43" s="540"/>
      <c r="BT43" s="540"/>
      <c r="BU43" s="540"/>
      <c r="BV43" s="540"/>
      <c r="BW43" s="202"/>
      <c r="BX43" s="178"/>
    </row>
    <row r="44" spans="1:76" ht="12.75" customHeight="1">
      <c r="A44" s="178"/>
      <c r="B44" s="203"/>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540"/>
      <c r="AM44" s="540"/>
      <c r="AN44" s="540"/>
      <c r="AO44" s="540"/>
      <c r="AP44" s="540"/>
      <c r="AQ44" s="540"/>
      <c r="AR44" s="540"/>
      <c r="AS44" s="540"/>
      <c r="AT44" s="540"/>
      <c r="AU44" s="540"/>
      <c r="AV44" s="540"/>
      <c r="AW44" s="540"/>
      <c r="AX44" s="540"/>
      <c r="AY44" s="540"/>
      <c r="AZ44" s="540"/>
      <c r="BA44" s="540"/>
      <c r="BB44" s="540"/>
      <c r="BC44" s="540"/>
      <c r="BD44" s="540"/>
      <c r="BE44" s="540"/>
      <c r="BF44" s="540"/>
      <c r="BG44" s="540"/>
      <c r="BH44" s="540"/>
      <c r="BI44" s="540"/>
      <c r="BJ44" s="540"/>
      <c r="BK44" s="540"/>
      <c r="BL44" s="540"/>
      <c r="BM44" s="540"/>
      <c r="BN44" s="540"/>
      <c r="BO44" s="540"/>
      <c r="BP44" s="540"/>
      <c r="BQ44" s="540"/>
      <c r="BR44" s="540"/>
      <c r="BS44" s="540"/>
      <c r="BT44" s="540"/>
      <c r="BU44" s="540"/>
      <c r="BV44" s="540"/>
      <c r="BW44" s="202"/>
      <c r="BX44" s="178"/>
    </row>
    <row r="45" spans="1:76" ht="12.75" customHeight="1">
      <c r="A45" s="178"/>
      <c r="B45" s="203"/>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540"/>
      <c r="AY45" s="540"/>
      <c r="AZ45" s="540"/>
      <c r="BA45" s="540"/>
      <c r="BB45" s="540"/>
      <c r="BC45" s="540"/>
      <c r="BD45" s="540"/>
      <c r="BE45" s="540"/>
      <c r="BF45" s="540"/>
      <c r="BG45" s="540"/>
      <c r="BH45" s="540"/>
      <c r="BI45" s="540"/>
      <c r="BJ45" s="540"/>
      <c r="BK45" s="540"/>
      <c r="BL45" s="540"/>
      <c r="BM45" s="540"/>
      <c r="BN45" s="540"/>
      <c r="BO45" s="540"/>
      <c r="BP45" s="540"/>
      <c r="BQ45" s="540"/>
      <c r="BR45" s="540"/>
      <c r="BS45" s="540"/>
      <c r="BT45" s="540"/>
      <c r="BU45" s="540"/>
      <c r="BV45" s="540"/>
      <c r="BW45" s="202"/>
      <c r="BX45" s="178"/>
    </row>
    <row r="46" spans="1:76" ht="12.75" customHeight="1">
      <c r="A46" s="178"/>
      <c r="B46" s="203"/>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540"/>
      <c r="AY46" s="540"/>
      <c r="AZ46" s="540"/>
      <c r="BA46" s="540"/>
      <c r="BB46" s="540"/>
      <c r="BC46" s="540"/>
      <c r="BD46" s="540"/>
      <c r="BE46" s="540"/>
      <c r="BF46" s="540"/>
      <c r="BG46" s="540"/>
      <c r="BH46" s="540"/>
      <c r="BI46" s="540"/>
      <c r="BJ46" s="540"/>
      <c r="BK46" s="540"/>
      <c r="BL46" s="540"/>
      <c r="BM46" s="540"/>
      <c r="BN46" s="540"/>
      <c r="BO46" s="540"/>
      <c r="BP46" s="540"/>
      <c r="BQ46" s="540"/>
      <c r="BR46" s="540"/>
      <c r="BS46" s="540"/>
      <c r="BT46" s="540"/>
      <c r="BU46" s="540"/>
      <c r="BV46" s="540"/>
      <c r="BW46" s="202"/>
      <c r="BX46" s="178"/>
    </row>
    <row r="47" spans="1:76" ht="12.75" customHeight="1">
      <c r="A47" s="178"/>
      <c r="B47" s="203"/>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0"/>
      <c r="BA47" s="540"/>
      <c r="BB47" s="540"/>
      <c r="BC47" s="540"/>
      <c r="BD47" s="540"/>
      <c r="BE47" s="540"/>
      <c r="BF47" s="540"/>
      <c r="BG47" s="540"/>
      <c r="BH47" s="540"/>
      <c r="BI47" s="540"/>
      <c r="BJ47" s="540"/>
      <c r="BK47" s="540"/>
      <c r="BL47" s="540"/>
      <c r="BM47" s="540"/>
      <c r="BN47" s="540"/>
      <c r="BO47" s="540"/>
      <c r="BP47" s="540"/>
      <c r="BQ47" s="540"/>
      <c r="BR47" s="540"/>
      <c r="BS47" s="540"/>
      <c r="BT47" s="540"/>
      <c r="BU47" s="540"/>
      <c r="BV47" s="540"/>
      <c r="BW47" s="202"/>
      <c r="BX47" s="178"/>
    </row>
    <row r="48" spans="1:76" ht="12.75" customHeight="1">
      <c r="A48" s="178"/>
      <c r="B48" s="203"/>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0"/>
      <c r="AR48" s="540"/>
      <c r="AS48" s="540"/>
      <c r="AT48" s="540"/>
      <c r="AU48" s="540"/>
      <c r="AV48" s="540"/>
      <c r="AW48" s="540"/>
      <c r="AX48" s="540"/>
      <c r="AY48" s="540"/>
      <c r="AZ48" s="540"/>
      <c r="BA48" s="540"/>
      <c r="BB48" s="540"/>
      <c r="BC48" s="540"/>
      <c r="BD48" s="540"/>
      <c r="BE48" s="540"/>
      <c r="BF48" s="540"/>
      <c r="BG48" s="540"/>
      <c r="BH48" s="540"/>
      <c r="BI48" s="540"/>
      <c r="BJ48" s="540"/>
      <c r="BK48" s="540"/>
      <c r="BL48" s="540"/>
      <c r="BM48" s="540"/>
      <c r="BN48" s="540"/>
      <c r="BO48" s="540"/>
      <c r="BP48" s="540"/>
      <c r="BQ48" s="540"/>
      <c r="BR48" s="540"/>
      <c r="BS48" s="540"/>
      <c r="BT48" s="540"/>
      <c r="BU48" s="540"/>
      <c r="BV48" s="540"/>
      <c r="BW48" s="202"/>
      <c r="BX48" s="178"/>
    </row>
    <row r="49" spans="1:76" ht="12.75" customHeight="1">
      <c r="A49" s="178"/>
      <c r="B49" s="203"/>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c r="AU49" s="540"/>
      <c r="AV49" s="540"/>
      <c r="AW49" s="540"/>
      <c r="AX49" s="540"/>
      <c r="AY49" s="540"/>
      <c r="AZ49" s="540"/>
      <c r="BA49" s="540"/>
      <c r="BB49" s="540"/>
      <c r="BC49" s="540"/>
      <c r="BD49" s="540"/>
      <c r="BE49" s="540"/>
      <c r="BF49" s="540"/>
      <c r="BG49" s="540"/>
      <c r="BH49" s="540"/>
      <c r="BI49" s="540"/>
      <c r="BJ49" s="540"/>
      <c r="BK49" s="540"/>
      <c r="BL49" s="540"/>
      <c r="BM49" s="540"/>
      <c r="BN49" s="540"/>
      <c r="BO49" s="540"/>
      <c r="BP49" s="540"/>
      <c r="BQ49" s="540"/>
      <c r="BR49" s="540"/>
      <c r="BS49" s="540"/>
      <c r="BT49" s="540"/>
      <c r="BU49" s="540"/>
      <c r="BV49" s="540"/>
      <c r="BW49" s="202"/>
      <c r="BX49" s="178"/>
    </row>
    <row r="50" spans="1:76" ht="12.75" customHeight="1">
      <c r="A50" s="178"/>
      <c r="B50" s="203"/>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0"/>
      <c r="AR50" s="540"/>
      <c r="AS50" s="540"/>
      <c r="AT50" s="540"/>
      <c r="AU50" s="540"/>
      <c r="AV50" s="540"/>
      <c r="AW50" s="540"/>
      <c r="AX50" s="540"/>
      <c r="AY50" s="540"/>
      <c r="AZ50" s="540"/>
      <c r="BA50" s="540"/>
      <c r="BB50" s="540"/>
      <c r="BC50" s="540"/>
      <c r="BD50" s="540"/>
      <c r="BE50" s="540"/>
      <c r="BF50" s="540"/>
      <c r="BG50" s="540"/>
      <c r="BH50" s="540"/>
      <c r="BI50" s="540"/>
      <c r="BJ50" s="540"/>
      <c r="BK50" s="540"/>
      <c r="BL50" s="540"/>
      <c r="BM50" s="540"/>
      <c r="BN50" s="540"/>
      <c r="BO50" s="540"/>
      <c r="BP50" s="540"/>
      <c r="BQ50" s="540"/>
      <c r="BR50" s="540"/>
      <c r="BS50" s="540"/>
      <c r="BT50" s="540"/>
      <c r="BU50" s="540"/>
      <c r="BV50" s="540"/>
      <c r="BW50" s="202"/>
      <c r="BX50" s="178"/>
    </row>
    <row r="51" spans="1:76" ht="12.75" customHeight="1">
      <c r="A51" s="178"/>
      <c r="B51" s="203"/>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0"/>
      <c r="AO51" s="540"/>
      <c r="AP51" s="540"/>
      <c r="AQ51" s="540"/>
      <c r="AR51" s="540"/>
      <c r="AS51" s="540"/>
      <c r="AT51" s="540"/>
      <c r="AU51" s="540"/>
      <c r="AV51" s="540"/>
      <c r="AW51" s="540"/>
      <c r="AX51" s="540"/>
      <c r="AY51" s="540"/>
      <c r="AZ51" s="540"/>
      <c r="BA51" s="540"/>
      <c r="BB51" s="540"/>
      <c r="BC51" s="540"/>
      <c r="BD51" s="540"/>
      <c r="BE51" s="540"/>
      <c r="BF51" s="540"/>
      <c r="BG51" s="540"/>
      <c r="BH51" s="540"/>
      <c r="BI51" s="540"/>
      <c r="BJ51" s="540"/>
      <c r="BK51" s="540"/>
      <c r="BL51" s="540"/>
      <c r="BM51" s="540"/>
      <c r="BN51" s="540"/>
      <c r="BO51" s="540"/>
      <c r="BP51" s="540"/>
      <c r="BQ51" s="540"/>
      <c r="BR51" s="540"/>
      <c r="BS51" s="540"/>
      <c r="BT51" s="540"/>
      <c r="BU51" s="540"/>
      <c r="BV51" s="540"/>
      <c r="BW51" s="202"/>
      <c r="BX51" s="178"/>
    </row>
    <row r="52" spans="1:76" ht="12.75" customHeight="1">
      <c r="A52" s="178"/>
      <c r="B52" s="203"/>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c r="AO52" s="540"/>
      <c r="AP52" s="540"/>
      <c r="AQ52" s="540"/>
      <c r="AR52" s="540"/>
      <c r="AS52" s="540"/>
      <c r="AT52" s="540"/>
      <c r="AU52" s="540"/>
      <c r="AV52" s="540"/>
      <c r="AW52" s="540"/>
      <c r="AX52" s="540"/>
      <c r="AY52" s="540"/>
      <c r="AZ52" s="540"/>
      <c r="BA52" s="540"/>
      <c r="BB52" s="540"/>
      <c r="BC52" s="540"/>
      <c r="BD52" s="540"/>
      <c r="BE52" s="540"/>
      <c r="BF52" s="540"/>
      <c r="BG52" s="540"/>
      <c r="BH52" s="540"/>
      <c r="BI52" s="540"/>
      <c r="BJ52" s="540"/>
      <c r="BK52" s="540"/>
      <c r="BL52" s="540"/>
      <c r="BM52" s="540"/>
      <c r="BN52" s="540"/>
      <c r="BO52" s="540"/>
      <c r="BP52" s="540"/>
      <c r="BQ52" s="540"/>
      <c r="BR52" s="540"/>
      <c r="BS52" s="540"/>
      <c r="BT52" s="540"/>
      <c r="BU52" s="540"/>
      <c r="BV52" s="540"/>
      <c r="BW52" s="202"/>
      <c r="BX52" s="178"/>
    </row>
    <row r="53" spans="1:76" ht="12.75" customHeight="1">
      <c r="A53" s="178"/>
      <c r="B53" s="203"/>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c r="AS53" s="540"/>
      <c r="AT53" s="540"/>
      <c r="AU53" s="540"/>
      <c r="AV53" s="540"/>
      <c r="AW53" s="540"/>
      <c r="AX53" s="540"/>
      <c r="AY53" s="540"/>
      <c r="AZ53" s="540"/>
      <c r="BA53" s="540"/>
      <c r="BB53" s="540"/>
      <c r="BC53" s="540"/>
      <c r="BD53" s="540"/>
      <c r="BE53" s="540"/>
      <c r="BF53" s="540"/>
      <c r="BG53" s="540"/>
      <c r="BH53" s="540"/>
      <c r="BI53" s="540"/>
      <c r="BJ53" s="540"/>
      <c r="BK53" s="540"/>
      <c r="BL53" s="540"/>
      <c r="BM53" s="540"/>
      <c r="BN53" s="540"/>
      <c r="BO53" s="540"/>
      <c r="BP53" s="540"/>
      <c r="BQ53" s="540"/>
      <c r="BR53" s="540"/>
      <c r="BS53" s="540"/>
      <c r="BT53" s="540"/>
      <c r="BU53" s="540"/>
      <c r="BV53" s="540"/>
      <c r="BW53" s="202"/>
      <c r="BX53" s="178"/>
    </row>
    <row r="54" spans="1:76" ht="12.75" customHeight="1">
      <c r="A54" s="178"/>
      <c r="B54" s="203"/>
      <c r="C54" s="540"/>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540"/>
      <c r="AY54" s="540"/>
      <c r="AZ54" s="540"/>
      <c r="BA54" s="540"/>
      <c r="BB54" s="540"/>
      <c r="BC54" s="540"/>
      <c r="BD54" s="540"/>
      <c r="BE54" s="540"/>
      <c r="BF54" s="540"/>
      <c r="BG54" s="540"/>
      <c r="BH54" s="540"/>
      <c r="BI54" s="540"/>
      <c r="BJ54" s="540"/>
      <c r="BK54" s="540"/>
      <c r="BL54" s="540"/>
      <c r="BM54" s="540"/>
      <c r="BN54" s="540"/>
      <c r="BO54" s="540"/>
      <c r="BP54" s="540"/>
      <c r="BQ54" s="540"/>
      <c r="BR54" s="540"/>
      <c r="BS54" s="540"/>
      <c r="BT54" s="540"/>
      <c r="BU54" s="540"/>
      <c r="BV54" s="540"/>
      <c r="BW54" s="202"/>
      <c r="BX54" s="178"/>
    </row>
    <row r="55" spans="1:76" ht="12.75" customHeight="1">
      <c r="A55" s="178"/>
      <c r="B55" s="203"/>
      <c r="C55" s="540"/>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0"/>
      <c r="BJ55" s="540"/>
      <c r="BK55" s="540"/>
      <c r="BL55" s="540"/>
      <c r="BM55" s="540"/>
      <c r="BN55" s="540"/>
      <c r="BO55" s="540"/>
      <c r="BP55" s="540"/>
      <c r="BQ55" s="540"/>
      <c r="BR55" s="540"/>
      <c r="BS55" s="540"/>
      <c r="BT55" s="540"/>
      <c r="BU55" s="540"/>
      <c r="BV55" s="540"/>
      <c r="BW55" s="202"/>
      <c r="BX55" s="178"/>
    </row>
    <row r="56" spans="1:76" ht="12.75" customHeight="1">
      <c r="A56" s="178"/>
      <c r="B56" s="203"/>
      <c r="C56" s="540"/>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c r="BI56" s="540"/>
      <c r="BJ56" s="540"/>
      <c r="BK56" s="540"/>
      <c r="BL56" s="540"/>
      <c r="BM56" s="540"/>
      <c r="BN56" s="540"/>
      <c r="BO56" s="540"/>
      <c r="BP56" s="540"/>
      <c r="BQ56" s="540"/>
      <c r="BR56" s="540"/>
      <c r="BS56" s="540"/>
      <c r="BT56" s="540"/>
      <c r="BU56" s="540"/>
      <c r="BV56" s="540"/>
      <c r="BW56" s="202"/>
      <c r="BX56" s="178"/>
    </row>
    <row r="57" spans="1:76" ht="12.75" customHeight="1">
      <c r="A57" s="178"/>
      <c r="B57" s="203"/>
      <c r="C57" s="540"/>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540"/>
      <c r="AY57" s="540"/>
      <c r="AZ57" s="540"/>
      <c r="BA57" s="540"/>
      <c r="BB57" s="540"/>
      <c r="BC57" s="540"/>
      <c r="BD57" s="540"/>
      <c r="BE57" s="540"/>
      <c r="BF57" s="540"/>
      <c r="BG57" s="540"/>
      <c r="BH57" s="540"/>
      <c r="BI57" s="540"/>
      <c r="BJ57" s="540"/>
      <c r="BK57" s="540"/>
      <c r="BL57" s="540"/>
      <c r="BM57" s="540"/>
      <c r="BN57" s="540"/>
      <c r="BO57" s="540"/>
      <c r="BP57" s="540"/>
      <c r="BQ57" s="540"/>
      <c r="BR57" s="540"/>
      <c r="BS57" s="540"/>
      <c r="BT57" s="540"/>
      <c r="BU57" s="540"/>
      <c r="BV57" s="540"/>
      <c r="BW57" s="202"/>
      <c r="BX57" s="178"/>
    </row>
    <row r="58" spans="1:76" ht="12.75" customHeight="1">
      <c r="A58" s="178"/>
      <c r="B58" s="203"/>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c r="BI58" s="540"/>
      <c r="BJ58" s="540"/>
      <c r="BK58" s="540"/>
      <c r="BL58" s="540"/>
      <c r="BM58" s="540"/>
      <c r="BN58" s="540"/>
      <c r="BO58" s="540"/>
      <c r="BP58" s="540"/>
      <c r="BQ58" s="540"/>
      <c r="BR58" s="540"/>
      <c r="BS58" s="540"/>
      <c r="BT58" s="540"/>
      <c r="BU58" s="540"/>
      <c r="BV58" s="540"/>
      <c r="BW58" s="202"/>
      <c r="BX58" s="178"/>
    </row>
    <row r="59" spans="1:76" ht="12.75" customHeight="1" thickBot="1">
      <c r="A59" s="178"/>
      <c r="B59" s="232"/>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33"/>
      <c r="BX59" s="178"/>
    </row>
    <row r="60" spans="1:76" ht="12.75" customHeight="1">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row>
    <row r="61" spans="1:76" ht="12.75" customHeight="1" thickBot="1">
      <c r="A61" s="178"/>
      <c r="B61" s="234" t="s">
        <v>1262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row>
    <row r="62" spans="1:76" ht="12.75" customHeight="1">
      <c r="A62" s="178"/>
      <c r="B62" s="189"/>
      <c r="C62" s="190"/>
      <c r="D62" s="190"/>
      <c r="E62" s="190"/>
      <c r="F62" s="190"/>
      <c r="G62" s="190"/>
      <c r="H62" s="190"/>
      <c r="I62" s="190"/>
      <c r="J62" s="190"/>
      <c r="K62" s="191"/>
      <c r="L62" s="191"/>
      <c r="M62" s="191"/>
      <c r="N62" s="191"/>
      <c r="O62" s="191"/>
      <c r="P62" s="191"/>
      <c r="Q62" s="191"/>
      <c r="R62" s="191"/>
      <c r="S62" s="191"/>
      <c r="T62" s="191"/>
      <c r="U62" s="191"/>
      <c r="V62" s="191"/>
      <c r="W62" s="191"/>
      <c r="X62" s="191"/>
      <c r="Y62" s="191"/>
      <c r="Z62" s="235"/>
      <c r="AA62" s="190"/>
      <c r="AB62" s="190"/>
      <c r="AC62" s="190"/>
      <c r="AD62" s="190"/>
      <c r="AE62" s="190"/>
      <c r="AF62" s="190"/>
      <c r="AG62" s="190"/>
      <c r="AH62" s="190"/>
      <c r="AI62" s="190"/>
      <c r="AJ62" s="190"/>
      <c r="AK62" s="191"/>
      <c r="AL62" s="191"/>
      <c r="AM62" s="191"/>
      <c r="AN62" s="191"/>
      <c r="AO62" s="191"/>
      <c r="AP62" s="191"/>
      <c r="AQ62" s="191"/>
      <c r="AR62" s="191"/>
      <c r="AS62" s="191"/>
      <c r="AT62" s="191"/>
      <c r="AU62" s="191"/>
      <c r="AV62" s="191"/>
      <c r="AW62" s="191"/>
      <c r="AX62" s="235"/>
      <c r="AY62" s="190"/>
      <c r="AZ62" s="190"/>
      <c r="BA62" s="190"/>
      <c r="BB62" s="190"/>
      <c r="BC62" s="190"/>
      <c r="BD62" s="190"/>
      <c r="BE62" s="190"/>
      <c r="BF62" s="190"/>
      <c r="BG62" s="190"/>
      <c r="BH62" s="190"/>
      <c r="BI62" s="190"/>
      <c r="BJ62" s="191"/>
      <c r="BK62" s="191"/>
      <c r="BL62" s="191"/>
      <c r="BM62" s="191"/>
      <c r="BN62" s="191"/>
      <c r="BO62" s="191"/>
      <c r="BP62" s="191"/>
      <c r="BQ62" s="191"/>
      <c r="BR62" s="191"/>
      <c r="BS62" s="191"/>
      <c r="BT62" s="191"/>
      <c r="BU62" s="191"/>
      <c r="BV62" s="191"/>
      <c r="BW62" s="192"/>
      <c r="BX62" s="178"/>
    </row>
    <row r="63" spans="1:76" ht="12.75" customHeight="1">
      <c r="A63" s="178"/>
      <c r="B63" s="193" t="s">
        <v>1263</v>
      </c>
      <c r="C63" s="194"/>
      <c r="D63" s="194"/>
      <c r="E63" s="194"/>
      <c r="F63" s="194"/>
      <c r="G63" s="194"/>
      <c r="H63" s="194"/>
      <c r="I63" s="194"/>
      <c r="J63" s="194"/>
      <c r="K63" s="195"/>
      <c r="L63" s="195"/>
      <c r="M63" s="195"/>
      <c r="N63" s="195"/>
      <c r="O63" s="195"/>
      <c r="P63" s="195"/>
      <c r="Q63" s="195"/>
      <c r="R63" s="195"/>
      <c r="S63" s="195"/>
      <c r="T63" s="195"/>
      <c r="U63" s="195"/>
      <c r="V63" s="195"/>
      <c r="W63" s="195"/>
      <c r="X63" s="195"/>
      <c r="Y63" s="195"/>
      <c r="Z63" s="196" t="s">
        <v>1264</v>
      </c>
      <c r="AA63" s="194"/>
      <c r="AB63" s="194"/>
      <c r="AC63" s="194"/>
      <c r="AD63" s="194"/>
      <c r="AE63" s="194"/>
      <c r="AF63" s="194"/>
      <c r="AG63" s="194"/>
      <c r="AH63" s="194"/>
      <c r="AI63" s="194"/>
      <c r="AJ63" s="194"/>
      <c r="AK63" s="195"/>
      <c r="AL63" s="195"/>
      <c r="AM63" s="195"/>
      <c r="AN63" s="195"/>
      <c r="AO63" s="195"/>
      <c r="AP63" s="195"/>
      <c r="AQ63" s="195"/>
      <c r="AR63" s="195"/>
      <c r="AS63" s="195"/>
      <c r="AT63" s="195"/>
      <c r="AU63" s="195"/>
      <c r="AV63" s="195"/>
      <c r="AW63" s="195"/>
      <c r="AX63" s="196" t="s">
        <v>1265</v>
      </c>
      <c r="AY63" s="194"/>
      <c r="AZ63" s="194"/>
      <c r="BA63" s="194"/>
      <c r="BB63" s="194"/>
      <c r="BC63" s="194"/>
      <c r="BD63" s="194"/>
      <c r="BE63" s="194"/>
      <c r="BF63" s="194"/>
      <c r="BG63" s="194"/>
      <c r="BH63" s="194"/>
      <c r="BI63" s="194"/>
      <c r="BJ63" s="195"/>
      <c r="BK63" s="195"/>
      <c r="BL63" s="195"/>
      <c r="BM63" s="195"/>
      <c r="BN63" s="195"/>
      <c r="BO63" s="195"/>
      <c r="BP63" s="195"/>
      <c r="BQ63" s="195"/>
      <c r="BR63" s="195"/>
      <c r="BS63" s="195"/>
      <c r="BT63" s="195"/>
      <c r="BU63" s="195"/>
      <c r="BV63" s="195"/>
      <c r="BW63" s="202"/>
      <c r="BX63" s="178"/>
    </row>
    <row r="64" spans="1:76" ht="12.75" customHeight="1">
      <c r="A64" s="178"/>
      <c r="B64" s="20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204"/>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204"/>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202"/>
      <c r="BX64" s="178"/>
    </row>
    <row r="65" spans="1:76" ht="12.75" customHeight="1">
      <c r="A65" s="178"/>
      <c r="B65" s="203"/>
      <c r="C65" s="195"/>
      <c r="D65" s="207"/>
      <c r="E65" s="195"/>
      <c r="F65" s="541" t="s">
        <v>1313</v>
      </c>
      <c r="G65" s="541"/>
      <c r="H65" s="541"/>
      <c r="I65" s="541"/>
      <c r="J65" s="541"/>
      <c r="K65" s="541"/>
      <c r="L65" s="541"/>
      <c r="M65" s="541"/>
      <c r="N65" s="541"/>
      <c r="O65" s="541"/>
      <c r="P65" s="541"/>
      <c r="Q65" s="541"/>
      <c r="R65" s="541"/>
      <c r="S65" s="541"/>
      <c r="T65" s="541"/>
      <c r="U65" s="541"/>
      <c r="V65" s="541"/>
      <c r="W65" s="541"/>
      <c r="X65" s="541"/>
      <c r="Y65" s="195"/>
      <c r="Z65" s="204"/>
      <c r="AA65" s="195"/>
      <c r="AB65" s="207"/>
      <c r="AC65" s="195"/>
      <c r="AD65" s="541" t="s">
        <v>1315</v>
      </c>
      <c r="AE65" s="541"/>
      <c r="AF65" s="541"/>
      <c r="AG65" s="541"/>
      <c r="AH65" s="541"/>
      <c r="AI65" s="541"/>
      <c r="AJ65" s="541"/>
      <c r="AK65" s="541"/>
      <c r="AL65" s="541"/>
      <c r="AM65" s="541"/>
      <c r="AN65" s="541"/>
      <c r="AO65" s="541"/>
      <c r="AP65" s="541"/>
      <c r="AQ65" s="541"/>
      <c r="AR65" s="541"/>
      <c r="AS65" s="541"/>
      <c r="AT65" s="541"/>
      <c r="AU65" s="541"/>
      <c r="AV65" s="541"/>
      <c r="AW65" s="195"/>
      <c r="AX65" s="204"/>
      <c r="AY65" s="195"/>
      <c r="AZ65" s="207">
        <v>1</v>
      </c>
      <c r="BA65" s="195"/>
      <c r="BB65" s="541" t="s">
        <v>1316</v>
      </c>
      <c r="BC65" s="541"/>
      <c r="BD65" s="541"/>
      <c r="BE65" s="541"/>
      <c r="BF65" s="541"/>
      <c r="BG65" s="541"/>
      <c r="BH65" s="541"/>
      <c r="BI65" s="541"/>
      <c r="BJ65" s="541"/>
      <c r="BK65" s="541"/>
      <c r="BL65" s="541"/>
      <c r="BM65" s="541"/>
      <c r="BN65" s="541"/>
      <c r="BO65" s="541"/>
      <c r="BP65" s="541"/>
      <c r="BQ65" s="541"/>
      <c r="BR65" s="541"/>
      <c r="BS65" s="541"/>
      <c r="BT65" s="541"/>
      <c r="BU65" s="541"/>
      <c r="BV65" s="541"/>
      <c r="BW65" s="202"/>
      <c r="BX65" s="178"/>
    </row>
    <row r="66" spans="1:76" ht="12.75" customHeight="1">
      <c r="A66" s="178"/>
      <c r="B66" s="203"/>
      <c r="C66" s="195"/>
      <c r="D66" s="178"/>
      <c r="E66" s="195"/>
      <c r="F66" s="541"/>
      <c r="G66" s="541"/>
      <c r="H66" s="541"/>
      <c r="I66" s="541"/>
      <c r="J66" s="541"/>
      <c r="K66" s="541"/>
      <c r="L66" s="541"/>
      <c r="M66" s="541"/>
      <c r="N66" s="541"/>
      <c r="O66" s="541"/>
      <c r="P66" s="541"/>
      <c r="Q66" s="541"/>
      <c r="R66" s="541"/>
      <c r="S66" s="541"/>
      <c r="T66" s="541"/>
      <c r="U66" s="541"/>
      <c r="V66" s="541"/>
      <c r="W66" s="541"/>
      <c r="X66" s="541"/>
      <c r="Y66" s="195"/>
      <c r="Z66" s="204"/>
      <c r="AA66" s="195"/>
      <c r="AB66" s="178"/>
      <c r="AC66" s="195"/>
      <c r="AD66" s="541"/>
      <c r="AE66" s="541"/>
      <c r="AF66" s="541"/>
      <c r="AG66" s="541"/>
      <c r="AH66" s="541"/>
      <c r="AI66" s="541"/>
      <c r="AJ66" s="541"/>
      <c r="AK66" s="541"/>
      <c r="AL66" s="541"/>
      <c r="AM66" s="541"/>
      <c r="AN66" s="541"/>
      <c r="AO66" s="541"/>
      <c r="AP66" s="541"/>
      <c r="AQ66" s="541"/>
      <c r="AR66" s="541"/>
      <c r="AS66" s="541"/>
      <c r="AT66" s="541"/>
      <c r="AU66" s="541"/>
      <c r="AV66" s="541"/>
      <c r="AW66" s="195"/>
      <c r="AX66" s="204"/>
      <c r="AY66" s="195"/>
      <c r="AZ66" s="195"/>
      <c r="BA66" s="195"/>
      <c r="BB66" s="541"/>
      <c r="BC66" s="541"/>
      <c r="BD66" s="541"/>
      <c r="BE66" s="541"/>
      <c r="BF66" s="541"/>
      <c r="BG66" s="541"/>
      <c r="BH66" s="541"/>
      <c r="BI66" s="541"/>
      <c r="BJ66" s="541"/>
      <c r="BK66" s="541"/>
      <c r="BL66" s="541"/>
      <c r="BM66" s="541"/>
      <c r="BN66" s="541"/>
      <c r="BO66" s="541"/>
      <c r="BP66" s="541"/>
      <c r="BQ66" s="541"/>
      <c r="BR66" s="541"/>
      <c r="BS66" s="541"/>
      <c r="BT66" s="541"/>
      <c r="BU66" s="541"/>
      <c r="BV66" s="541"/>
      <c r="BW66" s="202"/>
      <c r="BX66" s="178"/>
    </row>
    <row r="67" spans="1:76" ht="12.75" customHeight="1">
      <c r="A67" s="178"/>
      <c r="B67" s="203"/>
      <c r="C67" s="195"/>
      <c r="D67" s="532"/>
      <c r="E67" s="533"/>
      <c r="F67" s="534"/>
      <c r="G67" s="236"/>
      <c r="H67" s="195" t="s">
        <v>1314</v>
      </c>
      <c r="I67" s="236"/>
      <c r="J67" s="236"/>
      <c r="K67" s="236"/>
      <c r="L67" s="236"/>
      <c r="M67" s="236"/>
      <c r="N67" s="236"/>
      <c r="O67" s="236"/>
      <c r="P67" s="236"/>
      <c r="Q67" s="236"/>
      <c r="R67" s="236"/>
      <c r="S67" s="236"/>
      <c r="T67" s="236"/>
      <c r="U67" s="236"/>
      <c r="V67" s="236"/>
      <c r="W67" s="236"/>
      <c r="X67" s="236"/>
      <c r="Y67" s="195"/>
      <c r="Z67" s="204"/>
      <c r="AA67" s="195"/>
      <c r="AB67" s="532"/>
      <c r="AC67" s="533"/>
      <c r="AD67" s="534"/>
      <c r="AE67" s="300"/>
      <c r="AF67" s="195" t="s">
        <v>1314</v>
      </c>
      <c r="AG67" s="300"/>
      <c r="AH67" s="300"/>
      <c r="AI67" s="300"/>
      <c r="AJ67" s="300"/>
      <c r="AK67" s="300"/>
      <c r="AL67" s="300"/>
      <c r="AM67" s="300"/>
      <c r="AN67" s="300"/>
      <c r="AO67" s="300"/>
      <c r="AP67" s="300"/>
      <c r="AQ67" s="300"/>
      <c r="AR67" s="300"/>
      <c r="AS67" s="300"/>
      <c r="AT67" s="300"/>
      <c r="AU67" s="300"/>
      <c r="AV67" s="300"/>
      <c r="AW67" s="195"/>
      <c r="AX67" s="204"/>
      <c r="AY67" s="195"/>
      <c r="AZ67" s="207">
        <v>1</v>
      </c>
      <c r="BA67" s="195"/>
      <c r="BB67" s="542" t="s">
        <v>1571</v>
      </c>
      <c r="BC67" s="542"/>
      <c r="BD67" s="542"/>
      <c r="BE67" s="542"/>
      <c r="BF67" s="542"/>
      <c r="BG67" s="542"/>
      <c r="BH67" s="542"/>
      <c r="BI67" s="542"/>
      <c r="BJ67" s="542"/>
      <c r="BK67" s="542"/>
      <c r="BL67" s="542"/>
      <c r="BM67" s="542"/>
      <c r="BN67" s="542"/>
      <c r="BO67" s="542"/>
      <c r="BP67" s="542"/>
      <c r="BQ67" s="542"/>
      <c r="BR67" s="542"/>
      <c r="BS67" s="542"/>
      <c r="BT67" s="542"/>
      <c r="BU67" s="542"/>
      <c r="BV67" s="542"/>
      <c r="BW67" s="202"/>
      <c r="BX67" s="178"/>
    </row>
    <row r="68" spans="1:76" ht="12.75" customHeight="1">
      <c r="A68" s="178"/>
      <c r="B68" s="203"/>
      <c r="C68" s="195"/>
      <c r="D68" s="368"/>
      <c r="E68" s="368"/>
      <c r="F68" s="368"/>
      <c r="G68" s="302"/>
      <c r="H68" s="195"/>
      <c r="I68" s="302"/>
      <c r="J68" s="302"/>
      <c r="K68" s="302"/>
      <c r="L68" s="302"/>
      <c r="M68" s="302"/>
      <c r="N68" s="302"/>
      <c r="O68" s="302"/>
      <c r="P68" s="302"/>
      <c r="Q68" s="302"/>
      <c r="R68" s="302"/>
      <c r="S68" s="302"/>
      <c r="T68" s="302"/>
      <c r="U68" s="302"/>
      <c r="V68" s="302"/>
      <c r="W68" s="302"/>
      <c r="X68" s="302"/>
      <c r="Y68" s="195"/>
      <c r="Z68" s="204"/>
      <c r="AA68" s="195"/>
      <c r="AB68" s="368"/>
      <c r="AC68" s="368"/>
      <c r="AD68" s="368"/>
      <c r="AE68" s="302"/>
      <c r="AF68" s="195"/>
      <c r="AG68" s="302"/>
      <c r="AH68" s="302"/>
      <c r="AI68" s="302"/>
      <c r="AJ68" s="302"/>
      <c r="AK68" s="302"/>
      <c r="AL68" s="302"/>
      <c r="AM68" s="302"/>
      <c r="AN68" s="302"/>
      <c r="AO68" s="302"/>
      <c r="AP68" s="302"/>
      <c r="AQ68" s="302"/>
      <c r="AR68" s="302"/>
      <c r="AS68" s="302"/>
      <c r="AT68" s="302"/>
      <c r="AU68" s="302"/>
      <c r="AV68" s="302"/>
      <c r="AW68" s="195"/>
      <c r="AX68" s="204"/>
      <c r="AY68" s="195"/>
      <c r="AZ68" s="237"/>
      <c r="BA68" s="195"/>
      <c r="BB68" s="542"/>
      <c r="BC68" s="542"/>
      <c r="BD68" s="542"/>
      <c r="BE68" s="542"/>
      <c r="BF68" s="542"/>
      <c r="BG68" s="542"/>
      <c r="BH68" s="542"/>
      <c r="BI68" s="542"/>
      <c r="BJ68" s="542"/>
      <c r="BK68" s="542"/>
      <c r="BL68" s="542"/>
      <c r="BM68" s="542"/>
      <c r="BN68" s="542"/>
      <c r="BO68" s="542"/>
      <c r="BP68" s="542"/>
      <c r="BQ68" s="542"/>
      <c r="BR68" s="542"/>
      <c r="BS68" s="542"/>
      <c r="BT68" s="542"/>
      <c r="BU68" s="542"/>
      <c r="BV68" s="542"/>
      <c r="BW68" s="202"/>
      <c r="BX68" s="178"/>
    </row>
    <row r="69" spans="1:76" ht="12.75" customHeight="1">
      <c r="A69" s="178"/>
      <c r="B69" s="203"/>
      <c r="C69" s="195"/>
      <c r="D69" s="368"/>
      <c r="E69" s="368"/>
      <c r="F69" s="368"/>
      <c r="G69" s="302"/>
      <c r="H69" s="195"/>
      <c r="I69" s="302"/>
      <c r="J69" s="302"/>
      <c r="K69" s="302"/>
      <c r="L69" s="302"/>
      <c r="M69" s="302"/>
      <c r="N69" s="302"/>
      <c r="O69" s="302"/>
      <c r="P69" s="302"/>
      <c r="Q69" s="302"/>
      <c r="R69" s="302"/>
      <c r="S69" s="302"/>
      <c r="T69" s="302"/>
      <c r="U69" s="302"/>
      <c r="V69" s="302"/>
      <c r="W69" s="302"/>
      <c r="X69" s="302"/>
      <c r="Y69" s="195"/>
      <c r="Z69" s="204"/>
      <c r="AA69" s="195"/>
      <c r="AB69" s="368"/>
      <c r="AC69" s="368"/>
      <c r="AD69" s="368"/>
      <c r="AE69" s="302"/>
      <c r="AF69" s="195"/>
      <c r="AG69" s="302"/>
      <c r="AH69" s="302"/>
      <c r="AI69" s="302"/>
      <c r="AJ69" s="302"/>
      <c r="AK69" s="302"/>
      <c r="AL69" s="302"/>
      <c r="AM69" s="302"/>
      <c r="AN69" s="302"/>
      <c r="AO69" s="302"/>
      <c r="AP69" s="302"/>
      <c r="AQ69" s="302"/>
      <c r="AR69" s="302"/>
      <c r="AS69" s="302"/>
      <c r="AT69" s="302"/>
      <c r="AU69" s="302"/>
      <c r="AV69" s="302"/>
      <c r="AW69" s="195"/>
      <c r="AX69" s="204"/>
      <c r="AY69" s="195"/>
      <c r="AZ69" s="237"/>
      <c r="BA69" s="195"/>
      <c r="BB69" s="542"/>
      <c r="BC69" s="542"/>
      <c r="BD69" s="542"/>
      <c r="BE69" s="542"/>
      <c r="BF69" s="542"/>
      <c r="BG69" s="542"/>
      <c r="BH69" s="542"/>
      <c r="BI69" s="542"/>
      <c r="BJ69" s="542"/>
      <c r="BK69" s="542"/>
      <c r="BL69" s="542"/>
      <c r="BM69" s="542"/>
      <c r="BN69" s="542"/>
      <c r="BO69" s="542"/>
      <c r="BP69" s="542"/>
      <c r="BQ69" s="542"/>
      <c r="BR69" s="542"/>
      <c r="BS69" s="542"/>
      <c r="BT69" s="542"/>
      <c r="BU69" s="542"/>
      <c r="BV69" s="542"/>
      <c r="BW69" s="202"/>
      <c r="BX69" s="178"/>
    </row>
    <row r="70" spans="1:76" ht="12.75" customHeight="1">
      <c r="A70" s="178"/>
      <c r="B70" s="203"/>
      <c r="C70" s="195"/>
      <c r="D70" s="178"/>
      <c r="E70" s="195"/>
      <c r="F70" s="236"/>
      <c r="G70" s="236"/>
      <c r="H70" s="236"/>
      <c r="I70" s="236"/>
      <c r="J70" s="236"/>
      <c r="K70" s="236"/>
      <c r="L70" s="236"/>
      <c r="M70" s="236"/>
      <c r="N70" s="236"/>
      <c r="O70" s="236"/>
      <c r="P70" s="236"/>
      <c r="Q70" s="236"/>
      <c r="R70" s="236"/>
      <c r="S70" s="236"/>
      <c r="T70" s="236"/>
      <c r="U70" s="236"/>
      <c r="V70" s="236"/>
      <c r="W70" s="236"/>
      <c r="X70" s="236"/>
      <c r="Y70" s="195"/>
      <c r="Z70" s="204"/>
      <c r="AA70" s="195"/>
      <c r="AB70" s="195"/>
      <c r="AC70" s="195"/>
      <c r="AD70" s="238"/>
      <c r="AE70" s="238"/>
      <c r="AF70" s="238"/>
      <c r="AG70" s="238"/>
      <c r="AH70" s="238"/>
      <c r="AI70" s="238"/>
      <c r="AJ70" s="238"/>
      <c r="AK70" s="238"/>
      <c r="AL70" s="238"/>
      <c r="AM70" s="238"/>
      <c r="AN70" s="238"/>
      <c r="AO70" s="238"/>
      <c r="AP70" s="238"/>
      <c r="AQ70" s="238"/>
      <c r="AR70" s="238"/>
      <c r="AS70" s="238"/>
      <c r="AT70" s="238"/>
      <c r="AU70" s="238"/>
      <c r="AV70" s="238"/>
      <c r="AW70" s="195"/>
      <c r="AX70" s="204"/>
      <c r="AY70" s="195"/>
      <c r="AZ70" s="195"/>
      <c r="BA70" s="195"/>
      <c r="BB70" s="542"/>
      <c r="BC70" s="542"/>
      <c r="BD70" s="542"/>
      <c r="BE70" s="542"/>
      <c r="BF70" s="542"/>
      <c r="BG70" s="542"/>
      <c r="BH70" s="542"/>
      <c r="BI70" s="542"/>
      <c r="BJ70" s="542"/>
      <c r="BK70" s="542"/>
      <c r="BL70" s="542"/>
      <c r="BM70" s="542"/>
      <c r="BN70" s="542"/>
      <c r="BO70" s="542"/>
      <c r="BP70" s="542"/>
      <c r="BQ70" s="542"/>
      <c r="BR70" s="542"/>
      <c r="BS70" s="542"/>
      <c r="BT70" s="542"/>
      <c r="BU70" s="542"/>
      <c r="BV70" s="542"/>
      <c r="BW70" s="202"/>
      <c r="BX70" s="178"/>
    </row>
    <row r="71" spans="1:76" ht="12.75" customHeight="1">
      <c r="A71" s="178"/>
      <c r="B71" s="203"/>
      <c r="C71" s="195"/>
      <c r="D71" s="304"/>
      <c r="E71" s="195"/>
      <c r="F71" s="300"/>
      <c r="G71" s="301"/>
      <c r="H71" s="301"/>
      <c r="I71" s="301"/>
      <c r="J71" s="301"/>
      <c r="K71" s="301"/>
      <c r="L71" s="301"/>
      <c r="M71" s="301"/>
      <c r="N71" s="301"/>
      <c r="O71" s="301"/>
      <c r="P71" s="301"/>
      <c r="Q71" s="301"/>
      <c r="R71" s="301"/>
      <c r="S71" s="301"/>
      <c r="T71" s="301"/>
      <c r="U71" s="301"/>
      <c r="V71" s="301"/>
      <c r="W71" s="301"/>
      <c r="X71" s="301"/>
      <c r="Y71" s="195"/>
      <c r="Z71" s="204"/>
      <c r="AA71" s="195"/>
      <c r="AB71" s="237"/>
      <c r="AC71" s="195"/>
      <c r="AD71" s="238"/>
      <c r="AE71" s="238"/>
      <c r="AF71" s="238"/>
      <c r="AG71" s="238"/>
      <c r="AH71" s="238"/>
      <c r="AI71" s="238"/>
      <c r="AJ71" s="238"/>
      <c r="AK71" s="238"/>
      <c r="AL71" s="238"/>
      <c r="AM71" s="238"/>
      <c r="AN71" s="238"/>
      <c r="AO71" s="238"/>
      <c r="AP71" s="238"/>
      <c r="AQ71" s="238"/>
      <c r="AR71" s="238"/>
      <c r="AS71" s="238"/>
      <c r="AT71" s="238"/>
      <c r="AU71" s="238"/>
      <c r="AV71" s="238"/>
      <c r="AW71" s="195"/>
      <c r="AX71" s="204"/>
      <c r="AY71" s="195"/>
      <c r="AZ71" s="207">
        <v>1</v>
      </c>
      <c r="BA71" s="195"/>
      <c r="BB71" s="538" t="s">
        <v>1347</v>
      </c>
      <c r="BC71" s="538"/>
      <c r="BD71" s="538"/>
      <c r="BE71" s="538"/>
      <c r="BF71" s="538"/>
      <c r="BG71" s="538"/>
      <c r="BH71" s="538"/>
      <c r="BI71" s="538"/>
      <c r="BJ71" s="538"/>
      <c r="BK71" s="538"/>
      <c r="BL71" s="538"/>
      <c r="BM71" s="538"/>
      <c r="BN71" s="538"/>
      <c r="BO71" s="538"/>
      <c r="BP71" s="538"/>
      <c r="BQ71" s="538"/>
      <c r="BR71" s="538"/>
      <c r="BS71" s="538"/>
      <c r="BT71" s="538"/>
      <c r="BU71" s="538"/>
      <c r="BV71" s="538"/>
      <c r="BW71" s="202"/>
      <c r="BX71" s="178"/>
    </row>
    <row r="72" spans="1:76" ht="12.75" customHeight="1">
      <c r="A72" s="178"/>
      <c r="B72" s="203"/>
      <c r="C72" s="195"/>
      <c r="D72" s="304"/>
      <c r="E72" s="195"/>
      <c r="F72" s="374"/>
      <c r="G72" s="301"/>
      <c r="H72" s="301"/>
      <c r="I72" s="301"/>
      <c r="J72" s="301"/>
      <c r="K72" s="301"/>
      <c r="L72" s="301"/>
      <c r="M72" s="301"/>
      <c r="N72" s="301"/>
      <c r="O72" s="301"/>
      <c r="P72" s="301"/>
      <c r="Q72" s="301"/>
      <c r="R72" s="301"/>
      <c r="S72" s="301"/>
      <c r="T72" s="301"/>
      <c r="U72" s="301"/>
      <c r="V72" s="301"/>
      <c r="W72" s="301"/>
      <c r="X72" s="301"/>
      <c r="Y72" s="195"/>
      <c r="Z72" s="204"/>
      <c r="AA72" s="195"/>
      <c r="AB72" s="237"/>
      <c r="AC72" s="195"/>
      <c r="AD72" s="238"/>
      <c r="AE72" s="238"/>
      <c r="AF72" s="238"/>
      <c r="AG72" s="238"/>
      <c r="AH72" s="238"/>
      <c r="AI72" s="238"/>
      <c r="AJ72" s="238"/>
      <c r="AK72" s="238"/>
      <c r="AL72" s="238"/>
      <c r="AM72" s="238"/>
      <c r="AN72" s="238"/>
      <c r="AO72" s="238"/>
      <c r="AP72" s="238"/>
      <c r="AQ72" s="238"/>
      <c r="AR72" s="238"/>
      <c r="AS72" s="238"/>
      <c r="AT72" s="238"/>
      <c r="AU72" s="238"/>
      <c r="AV72" s="238"/>
      <c r="AW72" s="195"/>
      <c r="AX72" s="204"/>
      <c r="AY72" s="195"/>
      <c r="AZ72" s="304"/>
      <c r="BA72" s="195"/>
      <c r="BB72" s="538"/>
      <c r="BC72" s="538"/>
      <c r="BD72" s="538"/>
      <c r="BE72" s="538"/>
      <c r="BF72" s="538"/>
      <c r="BG72" s="538"/>
      <c r="BH72" s="538"/>
      <c r="BI72" s="538"/>
      <c r="BJ72" s="538"/>
      <c r="BK72" s="538"/>
      <c r="BL72" s="538"/>
      <c r="BM72" s="538"/>
      <c r="BN72" s="538"/>
      <c r="BO72" s="538"/>
      <c r="BP72" s="538"/>
      <c r="BQ72" s="538"/>
      <c r="BR72" s="538"/>
      <c r="BS72" s="538"/>
      <c r="BT72" s="538"/>
      <c r="BU72" s="538"/>
      <c r="BV72" s="538"/>
      <c r="BW72" s="202"/>
      <c r="BX72" s="178"/>
    </row>
    <row r="73" spans="1:76" ht="12.75" customHeight="1">
      <c r="A73" s="178"/>
      <c r="B73" s="203"/>
      <c r="C73" s="195"/>
      <c r="D73" s="304"/>
      <c r="E73" s="195"/>
      <c r="F73" s="302"/>
      <c r="G73" s="301"/>
      <c r="H73" s="301"/>
      <c r="I73" s="301"/>
      <c r="J73" s="301"/>
      <c r="K73" s="301"/>
      <c r="L73" s="301"/>
      <c r="M73" s="301"/>
      <c r="N73" s="301"/>
      <c r="O73" s="301"/>
      <c r="P73" s="301"/>
      <c r="Q73" s="301"/>
      <c r="R73" s="301"/>
      <c r="S73" s="301"/>
      <c r="T73" s="301"/>
      <c r="U73" s="301"/>
      <c r="V73" s="301"/>
      <c r="W73" s="301"/>
      <c r="X73" s="301"/>
      <c r="Y73" s="195"/>
      <c r="Z73" s="204"/>
      <c r="AA73" s="195"/>
      <c r="AB73" s="237"/>
      <c r="AC73" s="195"/>
      <c r="AD73" s="238"/>
      <c r="AE73" s="238"/>
      <c r="AF73" s="238"/>
      <c r="AG73" s="238"/>
      <c r="AH73" s="238"/>
      <c r="AI73" s="238"/>
      <c r="AJ73" s="238"/>
      <c r="AK73" s="238"/>
      <c r="AL73" s="238"/>
      <c r="AM73" s="238"/>
      <c r="AN73" s="238"/>
      <c r="AO73" s="238"/>
      <c r="AP73" s="238"/>
      <c r="AQ73" s="238"/>
      <c r="AR73" s="238"/>
      <c r="AS73" s="238"/>
      <c r="AT73" s="238"/>
      <c r="AU73" s="238"/>
      <c r="AV73" s="238"/>
      <c r="AW73" s="195"/>
      <c r="AX73" s="204"/>
      <c r="AY73" s="195"/>
      <c r="AZ73" s="237"/>
      <c r="BA73" s="195"/>
      <c r="BB73" s="538"/>
      <c r="BC73" s="538"/>
      <c r="BD73" s="538"/>
      <c r="BE73" s="538"/>
      <c r="BF73" s="538"/>
      <c r="BG73" s="538"/>
      <c r="BH73" s="538"/>
      <c r="BI73" s="538"/>
      <c r="BJ73" s="538"/>
      <c r="BK73" s="538"/>
      <c r="BL73" s="538"/>
      <c r="BM73" s="538"/>
      <c r="BN73" s="538"/>
      <c r="BO73" s="538"/>
      <c r="BP73" s="538"/>
      <c r="BQ73" s="538"/>
      <c r="BR73" s="538"/>
      <c r="BS73" s="538"/>
      <c r="BT73" s="538"/>
      <c r="BU73" s="538"/>
      <c r="BV73" s="538"/>
      <c r="BW73" s="202"/>
      <c r="BX73" s="178"/>
    </row>
    <row r="74" spans="1:76" ht="12.75" customHeight="1">
      <c r="A74" s="178"/>
      <c r="B74" s="203"/>
      <c r="C74" s="195"/>
      <c r="D74" s="195"/>
      <c r="E74" s="195"/>
      <c r="F74" s="301"/>
      <c r="G74" s="301"/>
      <c r="H74" s="301"/>
      <c r="I74" s="301"/>
      <c r="J74" s="301"/>
      <c r="K74" s="301"/>
      <c r="L74" s="301"/>
      <c r="M74" s="301"/>
      <c r="N74" s="301"/>
      <c r="O74" s="301"/>
      <c r="P74" s="301"/>
      <c r="Q74" s="301"/>
      <c r="R74" s="301"/>
      <c r="S74" s="301"/>
      <c r="T74" s="301"/>
      <c r="U74" s="301"/>
      <c r="V74" s="301"/>
      <c r="W74" s="301"/>
      <c r="X74" s="301"/>
      <c r="Y74" s="195"/>
      <c r="Z74" s="204"/>
      <c r="AA74" s="195"/>
      <c r="AB74" s="195"/>
      <c r="AC74" s="195"/>
      <c r="AD74" s="238"/>
      <c r="AE74" s="238"/>
      <c r="AF74" s="238"/>
      <c r="AG74" s="238"/>
      <c r="AH74" s="238"/>
      <c r="AI74" s="238"/>
      <c r="AJ74" s="238"/>
      <c r="AK74" s="238"/>
      <c r="AL74" s="238"/>
      <c r="AM74" s="238"/>
      <c r="AN74" s="238"/>
      <c r="AO74" s="238"/>
      <c r="AP74" s="238"/>
      <c r="AQ74" s="238"/>
      <c r="AR74" s="238"/>
      <c r="AS74" s="238"/>
      <c r="AT74" s="238"/>
      <c r="AU74" s="238"/>
      <c r="AV74" s="238"/>
      <c r="AW74" s="195"/>
      <c r="AX74" s="204"/>
      <c r="AY74" s="195"/>
      <c r="AZ74" s="195"/>
      <c r="BA74" s="195"/>
      <c r="BB74" s="538"/>
      <c r="BC74" s="538"/>
      <c r="BD74" s="538"/>
      <c r="BE74" s="538"/>
      <c r="BF74" s="538"/>
      <c r="BG74" s="538"/>
      <c r="BH74" s="538"/>
      <c r="BI74" s="538"/>
      <c r="BJ74" s="538"/>
      <c r="BK74" s="538"/>
      <c r="BL74" s="538"/>
      <c r="BM74" s="538"/>
      <c r="BN74" s="538"/>
      <c r="BO74" s="538"/>
      <c r="BP74" s="538"/>
      <c r="BQ74" s="538"/>
      <c r="BR74" s="538"/>
      <c r="BS74" s="538"/>
      <c r="BT74" s="538"/>
      <c r="BU74" s="538"/>
      <c r="BV74" s="538"/>
      <c r="BW74" s="202"/>
      <c r="BX74" s="178"/>
    </row>
    <row r="75" spans="1:76" ht="12.75" customHeight="1">
      <c r="A75" s="178"/>
      <c r="B75" s="203"/>
      <c r="C75" s="195"/>
      <c r="D75" s="239"/>
      <c r="E75" s="239"/>
      <c r="F75" s="239"/>
      <c r="G75" s="195"/>
      <c r="H75" s="178"/>
      <c r="I75" s="195"/>
      <c r="J75" s="195"/>
      <c r="K75" s="195"/>
      <c r="L75" s="195"/>
      <c r="M75" s="195"/>
      <c r="N75" s="195"/>
      <c r="O75" s="195"/>
      <c r="P75" s="195"/>
      <c r="Q75" s="195"/>
      <c r="R75" s="236"/>
      <c r="S75" s="236"/>
      <c r="T75" s="236"/>
      <c r="U75" s="236"/>
      <c r="V75" s="236"/>
      <c r="W75" s="236"/>
      <c r="X75" s="236"/>
      <c r="Y75" s="195"/>
      <c r="Z75" s="204"/>
      <c r="AA75" s="195"/>
      <c r="AB75" s="237"/>
      <c r="AC75" s="195"/>
      <c r="AD75" s="238"/>
      <c r="AE75" s="238"/>
      <c r="AF75" s="238"/>
      <c r="AG75" s="238"/>
      <c r="AH75" s="238"/>
      <c r="AI75" s="238"/>
      <c r="AJ75" s="238"/>
      <c r="AK75" s="238"/>
      <c r="AL75" s="238"/>
      <c r="AM75" s="238"/>
      <c r="AN75" s="238"/>
      <c r="AO75" s="238"/>
      <c r="AP75" s="238"/>
      <c r="AQ75" s="238"/>
      <c r="AR75" s="238"/>
      <c r="AS75" s="238"/>
      <c r="AT75" s="238"/>
      <c r="AU75" s="238"/>
      <c r="AV75" s="238"/>
      <c r="AW75" s="195"/>
      <c r="AX75" s="204"/>
      <c r="AY75" s="195"/>
      <c r="AZ75" s="207">
        <v>1</v>
      </c>
      <c r="BA75" s="195"/>
      <c r="BB75" s="539" t="s">
        <v>1312</v>
      </c>
      <c r="BC75" s="539"/>
      <c r="BD75" s="539"/>
      <c r="BE75" s="539"/>
      <c r="BF75" s="539"/>
      <c r="BG75" s="539"/>
      <c r="BH75" s="539"/>
      <c r="BI75" s="539"/>
      <c r="BJ75" s="539"/>
      <c r="BK75" s="539"/>
      <c r="BL75" s="539"/>
      <c r="BM75" s="539"/>
      <c r="BN75" s="539"/>
      <c r="BO75" s="539"/>
      <c r="BP75" s="539"/>
      <c r="BQ75" s="539"/>
      <c r="BR75" s="539"/>
      <c r="BS75" s="539"/>
      <c r="BT75" s="539"/>
      <c r="BU75" s="539"/>
      <c r="BV75" s="539"/>
      <c r="BW75" s="202"/>
      <c r="BX75" s="178"/>
    </row>
    <row r="76" spans="1:76" ht="12.75" customHeight="1">
      <c r="A76" s="178"/>
      <c r="B76" s="203"/>
      <c r="C76" s="195"/>
      <c r="D76" s="239"/>
      <c r="E76" s="239"/>
      <c r="F76" s="239"/>
      <c r="G76" s="195"/>
      <c r="H76" s="178"/>
      <c r="I76" s="195"/>
      <c r="J76" s="195"/>
      <c r="K76" s="195"/>
      <c r="L76" s="195"/>
      <c r="M76" s="195"/>
      <c r="N76" s="195"/>
      <c r="O76" s="195"/>
      <c r="P76" s="195"/>
      <c r="Q76" s="195"/>
      <c r="R76" s="302"/>
      <c r="S76" s="302"/>
      <c r="T76" s="302"/>
      <c r="U76" s="302"/>
      <c r="V76" s="302"/>
      <c r="W76" s="302"/>
      <c r="X76" s="302"/>
      <c r="Y76" s="195"/>
      <c r="Z76" s="204"/>
      <c r="AA76" s="195"/>
      <c r="AB76" s="237"/>
      <c r="AC76" s="195"/>
      <c r="AD76" s="238"/>
      <c r="AE76" s="238"/>
      <c r="AF76" s="238"/>
      <c r="AG76" s="238"/>
      <c r="AH76" s="238"/>
      <c r="AI76" s="238"/>
      <c r="AJ76" s="238"/>
      <c r="AK76" s="238"/>
      <c r="AL76" s="238"/>
      <c r="AM76" s="238"/>
      <c r="AN76" s="238"/>
      <c r="AO76" s="238"/>
      <c r="AP76" s="238"/>
      <c r="AQ76" s="238"/>
      <c r="AR76" s="238"/>
      <c r="AS76" s="238"/>
      <c r="AT76" s="238"/>
      <c r="AU76" s="238"/>
      <c r="AV76" s="238"/>
      <c r="AW76" s="195"/>
      <c r="AX76" s="204"/>
      <c r="AY76" s="195"/>
      <c r="AZ76" s="237"/>
      <c r="BA76" s="195"/>
      <c r="BB76" s="539"/>
      <c r="BC76" s="539"/>
      <c r="BD76" s="539"/>
      <c r="BE76" s="539"/>
      <c r="BF76" s="539"/>
      <c r="BG76" s="539"/>
      <c r="BH76" s="539"/>
      <c r="BI76" s="539"/>
      <c r="BJ76" s="539"/>
      <c r="BK76" s="539"/>
      <c r="BL76" s="539"/>
      <c r="BM76" s="539"/>
      <c r="BN76" s="539"/>
      <c r="BO76" s="539"/>
      <c r="BP76" s="539"/>
      <c r="BQ76" s="539"/>
      <c r="BR76" s="539"/>
      <c r="BS76" s="539"/>
      <c r="BT76" s="539"/>
      <c r="BU76" s="539"/>
      <c r="BV76" s="539"/>
      <c r="BW76" s="202"/>
      <c r="BX76" s="178"/>
    </row>
    <row r="77" spans="1:76" s="310" customFormat="1" ht="12.75" customHeight="1">
      <c r="A77" s="242"/>
      <c r="B77" s="305"/>
      <c r="C77" s="206"/>
      <c r="D77" s="206"/>
      <c r="E77" s="206"/>
      <c r="F77" s="306"/>
      <c r="G77" s="306"/>
      <c r="H77" s="306"/>
      <c r="I77" s="306"/>
      <c r="J77" s="306"/>
      <c r="K77" s="306"/>
      <c r="L77" s="306"/>
      <c r="M77" s="306"/>
      <c r="N77" s="306"/>
      <c r="O77" s="306"/>
      <c r="P77" s="306"/>
      <c r="Q77" s="306"/>
      <c r="R77" s="306"/>
      <c r="S77" s="306"/>
      <c r="T77" s="306"/>
      <c r="U77" s="306"/>
      <c r="V77" s="306"/>
      <c r="W77" s="306"/>
      <c r="X77" s="306"/>
      <c r="Y77" s="206"/>
      <c r="Z77" s="307"/>
      <c r="AA77" s="206"/>
      <c r="AB77" s="206"/>
      <c r="AC77" s="206"/>
      <c r="AD77" s="308"/>
      <c r="AE77" s="308"/>
      <c r="AF77" s="308"/>
      <c r="AG77" s="308"/>
      <c r="AH77" s="308"/>
      <c r="AI77" s="308"/>
      <c r="AJ77" s="308"/>
      <c r="AK77" s="308"/>
      <c r="AL77" s="308"/>
      <c r="AM77" s="308"/>
      <c r="AN77" s="308"/>
      <c r="AO77" s="308"/>
      <c r="AP77" s="308"/>
      <c r="AQ77" s="308"/>
      <c r="AR77" s="308"/>
      <c r="AS77" s="308"/>
      <c r="AT77" s="308"/>
      <c r="AU77" s="308"/>
      <c r="AV77" s="308"/>
      <c r="AW77" s="206"/>
      <c r="AX77" s="307"/>
      <c r="AY77" s="206"/>
      <c r="AZ77" s="206"/>
      <c r="BA77" s="206"/>
      <c r="BB77" s="539"/>
      <c r="BC77" s="539"/>
      <c r="BD77" s="539"/>
      <c r="BE77" s="539"/>
      <c r="BF77" s="539"/>
      <c r="BG77" s="539"/>
      <c r="BH77" s="539"/>
      <c r="BI77" s="539"/>
      <c r="BJ77" s="539"/>
      <c r="BK77" s="539"/>
      <c r="BL77" s="539"/>
      <c r="BM77" s="539"/>
      <c r="BN77" s="539"/>
      <c r="BO77" s="539"/>
      <c r="BP77" s="539"/>
      <c r="BQ77" s="539"/>
      <c r="BR77" s="539"/>
      <c r="BS77" s="539"/>
      <c r="BT77" s="539"/>
      <c r="BU77" s="539"/>
      <c r="BV77" s="539"/>
      <c r="BW77" s="309"/>
      <c r="BX77" s="242"/>
    </row>
    <row r="78" spans="1:76" ht="12.75" customHeight="1">
      <c r="A78" s="178"/>
      <c r="B78" s="203"/>
      <c r="C78" s="195"/>
      <c r="D78" s="237"/>
      <c r="E78" s="195"/>
      <c r="F78" s="236"/>
      <c r="G78" s="236"/>
      <c r="H78" s="236"/>
      <c r="I78" s="236"/>
      <c r="J78" s="236"/>
      <c r="K78" s="236"/>
      <c r="L78" s="236"/>
      <c r="M78" s="236"/>
      <c r="N78" s="236"/>
      <c r="O78" s="236"/>
      <c r="P78" s="236"/>
      <c r="Q78" s="236"/>
      <c r="R78" s="236"/>
      <c r="S78" s="236"/>
      <c r="T78" s="236"/>
      <c r="U78" s="236"/>
      <c r="V78" s="236"/>
      <c r="W78" s="236"/>
      <c r="X78" s="236"/>
      <c r="Y78" s="195"/>
      <c r="Z78" s="204"/>
      <c r="AA78" s="195"/>
      <c r="AB78" s="237"/>
      <c r="AC78" s="195"/>
      <c r="AD78" s="238"/>
      <c r="AE78" s="238"/>
      <c r="AF78" s="238"/>
      <c r="AG78" s="238"/>
      <c r="AH78" s="238"/>
      <c r="AI78" s="238"/>
      <c r="AJ78" s="238"/>
      <c r="AK78" s="238"/>
      <c r="AL78" s="238"/>
      <c r="AM78" s="238"/>
      <c r="AN78" s="238"/>
      <c r="AO78" s="238"/>
      <c r="AP78" s="238"/>
      <c r="AQ78" s="238"/>
      <c r="AR78" s="238"/>
      <c r="AS78" s="238"/>
      <c r="AT78" s="238"/>
      <c r="AU78" s="238"/>
      <c r="AV78" s="238"/>
      <c r="AW78" s="195"/>
      <c r="AX78" s="204"/>
      <c r="AY78" s="195"/>
      <c r="AZ78" s="207">
        <v>1</v>
      </c>
      <c r="BA78" s="195"/>
      <c r="BB78" s="538" t="s">
        <v>1348</v>
      </c>
      <c r="BC78" s="538"/>
      <c r="BD78" s="538"/>
      <c r="BE78" s="538"/>
      <c r="BF78" s="538"/>
      <c r="BG78" s="538"/>
      <c r="BH78" s="538"/>
      <c r="BI78" s="538"/>
      <c r="BJ78" s="538"/>
      <c r="BK78" s="538"/>
      <c r="BL78" s="538"/>
      <c r="BM78" s="538"/>
      <c r="BN78" s="538"/>
      <c r="BO78" s="538"/>
      <c r="BP78" s="538"/>
      <c r="BQ78" s="538"/>
      <c r="BR78" s="538"/>
      <c r="BS78" s="538"/>
      <c r="BT78" s="538"/>
      <c r="BU78" s="538"/>
      <c r="BV78" s="538"/>
      <c r="BW78" s="202"/>
      <c r="BX78" s="178"/>
    </row>
    <row r="79" spans="1:76" ht="12.75" customHeight="1">
      <c r="A79" s="178"/>
      <c r="B79" s="203"/>
      <c r="C79" s="195"/>
      <c r="D79" s="237"/>
      <c r="E79" s="195"/>
      <c r="F79" s="302"/>
      <c r="G79" s="302"/>
      <c r="H79" s="302"/>
      <c r="I79" s="302"/>
      <c r="J79" s="302"/>
      <c r="K79" s="302"/>
      <c r="L79" s="302"/>
      <c r="M79" s="302"/>
      <c r="N79" s="302"/>
      <c r="O79" s="302"/>
      <c r="P79" s="302"/>
      <c r="Q79" s="302"/>
      <c r="R79" s="302"/>
      <c r="S79" s="302"/>
      <c r="T79" s="302"/>
      <c r="U79" s="302"/>
      <c r="V79" s="302"/>
      <c r="W79" s="302"/>
      <c r="X79" s="302"/>
      <c r="Y79" s="195"/>
      <c r="Z79" s="204"/>
      <c r="AA79" s="195"/>
      <c r="AB79" s="237"/>
      <c r="AC79" s="195"/>
      <c r="AD79" s="238"/>
      <c r="AE79" s="238"/>
      <c r="AF79" s="238"/>
      <c r="AG79" s="238"/>
      <c r="AH79" s="238"/>
      <c r="AI79" s="238"/>
      <c r="AJ79" s="238"/>
      <c r="AK79" s="238"/>
      <c r="AL79" s="238"/>
      <c r="AM79" s="238"/>
      <c r="AN79" s="238"/>
      <c r="AO79" s="238"/>
      <c r="AP79" s="238"/>
      <c r="AQ79" s="238"/>
      <c r="AR79" s="238"/>
      <c r="AS79" s="238"/>
      <c r="AT79" s="238"/>
      <c r="AU79" s="238"/>
      <c r="AV79" s="238"/>
      <c r="AW79" s="195"/>
      <c r="AX79" s="204"/>
      <c r="AY79" s="195"/>
      <c r="AZ79" s="237"/>
      <c r="BA79" s="195"/>
      <c r="BB79" s="538"/>
      <c r="BC79" s="538"/>
      <c r="BD79" s="538"/>
      <c r="BE79" s="538"/>
      <c r="BF79" s="538"/>
      <c r="BG79" s="538"/>
      <c r="BH79" s="538"/>
      <c r="BI79" s="538"/>
      <c r="BJ79" s="538"/>
      <c r="BK79" s="538"/>
      <c r="BL79" s="538"/>
      <c r="BM79" s="538"/>
      <c r="BN79" s="538"/>
      <c r="BO79" s="538"/>
      <c r="BP79" s="538"/>
      <c r="BQ79" s="538"/>
      <c r="BR79" s="538"/>
      <c r="BS79" s="538"/>
      <c r="BT79" s="538"/>
      <c r="BU79" s="538"/>
      <c r="BV79" s="538"/>
      <c r="BW79" s="202"/>
      <c r="BX79" s="178"/>
    </row>
    <row r="80" spans="1:76" ht="12.75" customHeight="1">
      <c r="A80" s="178"/>
      <c r="B80" s="203"/>
      <c r="C80" s="195"/>
      <c r="D80" s="195"/>
      <c r="E80" s="195"/>
      <c r="F80" s="236"/>
      <c r="G80" s="236"/>
      <c r="H80" s="236"/>
      <c r="I80" s="236"/>
      <c r="J80" s="236"/>
      <c r="K80" s="236"/>
      <c r="L80" s="236"/>
      <c r="M80" s="236"/>
      <c r="N80" s="236"/>
      <c r="O80" s="236"/>
      <c r="P80" s="236"/>
      <c r="Q80" s="236"/>
      <c r="R80" s="236"/>
      <c r="S80" s="236"/>
      <c r="T80" s="236"/>
      <c r="U80" s="236"/>
      <c r="V80" s="236"/>
      <c r="W80" s="236"/>
      <c r="X80" s="236"/>
      <c r="Y80" s="195"/>
      <c r="Z80" s="204"/>
      <c r="AA80" s="195"/>
      <c r="AB80" s="195"/>
      <c r="AC80" s="195"/>
      <c r="AD80" s="238"/>
      <c r="AE80" s="238"/>
      <c r="AF80" s="238"/>
      <c r="AG80" s="238"/>
      <c r="AH80" s="238"/>
      <c r="AI80" s="238"/>
      <c r="AJ80" s="238"/>
      <c r="AK80" s="238"/>
      <c r="AL80" s="238"/>
      <c r="AM80" s="238"/>
      <c r="AN80" s="238"/>
      <c r="AO80" s="238"/>
      <c r="AP80" s="238"/>
      <c r="AQ80" s="238"/>
      <c r="AR80" s="238"/>
      <c r="AS80" s="238"/>
      <c r="AT80" s="238"/>
      <c r="AU80" s="238"/>
      <c r="AV80" s="238"/>
      <c r="AW80" s="195"/>
      <c r="AX80" s="204"/>
      <c r="AY80" s="195"/>
      <c r="AZ80" s="195"/>
      <c r="BA80" s="195"/>
      <c r="BB80" s="538"/>
      <c r="BC80" s="538"/>
      <c r="BD80" s="538"/>
      <c r="BE80" s="538"/>
      <c r="BF80" s="538"/>
      <c r="BG80" s="538"/>
      <c r="BH80" s="538"/>
      <c r="BI80" s="538"/>
      <c r="BJ80" s="538"/>
      <c r="BK80" s="538"/>
      <c r="BL80" s="538"/>
      <c r="BM80" s="538"/>
      <c r="BN80" s="538"/>
      <c r="BO80" s="538"/>
      <c r="BP80" s="538"/>
      <c r="BQ80" s="538"/>
      <c r="BR80" s="538"/>
      <c r="BS80" s="538"/>
      <c r="BT80" s="538"/>
      <c r="BU80" s="538"/>
      <c r="BV80" s="538"/>
      <c r="BW80" s="202"/>
      <c r="BX80" s="178"/>
    </row>
    <row r="81" spans="1:76" ht="12.75" customHeight="1">
      <c r="A81" s="178"/>
      <c r="B81" s="203"/>
      <c r="C81" s="195"/>
      <c r="D81" s="239"/>
      <c r="E81" s="239"/>
      <c r="F81" s="239"/>
      <c r="G81" s="195"/>
      <c r="H81" s="195"/>
      <c r="I81" s="195"/>
      <c r="J81" s="195"/>
      <c r="K81" s="195"/>
      <c r="L81" s="195"/>
      <c r="M81" s="195"/>
      <c r="N81" s="195"/>
      <c r="O81" s="195"/>
      <c r="P81" s="195"/>
      <c r="Q81" s="195"/>
      <c r="R81" s="195"/>
      <c r="S81" s="195"/>
      <c r="T81" s="195"/>
      <c r="U81" s="195"/>
      <c r="V81" s="195"/>
      <c r="W81" s="195"/>
      <c r="X81" s="195"/>
      <c r="Y81" s="195"/>
      <c r="Z81" s="204"/>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204"/>
      <c r="AY81" s="195"/>
      <c r="AZ81" s="207">
        <v>1</v>
      </c>
      <c r="BA81" s="195"/>
      <c r="BB81" s="538" t="s">
        <v>1349</v>
      </c>
      <c r="BC81" s="538"/>
      <c r="BD81" s="538"/>
      <c r="BE81" s="538"/>
      <c r="BF81" s="538"/>
      <c r="BG81" s="538"/>
      <c r="BH81" s="538"/>
      <c r="BI81" s="538"/>
      <c r="BJ81" s="538"/>
      <c r="BK81" s="538"/>
      <c r="BL81" s="538"/>
      <c r="BM81" s="538"/>
      <c r="BN81" s="538"/>
      <c r="BO81" s="538"/>
      <c r="BP81" s="538"/>
      <c r="BQ81" s="538"/>
      <c r="BR81" s="538"/>
      <c r="BS81" s="538"/>
      <c r="BT81" s="538"/>
      <c r="BU81" s="538"/>
      <c r="BV81" s="538"/>
      <c r="BW81" s="202"/>
      <c r="BX81" s="178"/>
    </row>
    <row r="82" spans="1:76" ht="12.75" customHeight="1">
      <c r="A82" s="178"/>
      <c r="B82" s="203"/>
      <c r="C82" s="195"/>
      <c r="D82" s="239"/>
      <c r="E82" s="239"/>
      <c r="F82" s="239"/>
      <c r="G82" s="195"/>
      <c r="H82" s="195"/>
      <c r="I82" s="195"/>
      <c r="J82" s="195"/>
      <c r="K82" s="195"/>
      <c r="L82" s="195"/>
      <c r="M82" s="195"/>
      <c r="N82" s="195"/>
      <c r="O82" s="195"/>
      <c r="P82" s="195"/>
      <c r="Q82" s="195"/>
      <c r="R82" s="195"/>
      <c r="S82" s="195"/>
      <c r="T82" s="195"/>
      <c r="U82" s="195"/>
      <c r="V82" s="195"/>
      <c r="W82" s="195"/>
      <c r="X82" s="195"/>
      <c r="Y82" s="195"/>
      <c r="Z82" s="204"/>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204"/>
      <c r="AY82" s="195"/>
      <c r="AZ82" s="237"/>
      <c r="BA82" s="195"/>
      <c r="BB82" s="538"/>
      <c r="BC82" s="538"/>
      <c r="BD82" s="538"/>
      <c r="BE82" s="538"/>
      <c r="BF82" s="538"/>
      <c r="BG82" s="538"/>
      <c r="BH82" s="538"/>
      <c r="BI82" s="538"/>
      <c r="BJ82" s="538"/>
      <c r="BK82" s="538"/>
      <c r="BL82" s="538"/>
      <c r="BM82" s="538"/>
      <c r="BN82" s="538"/>
      <c r="BO82" s="538"/>
      <c r="BP82" s="538"/>
      <c r="BQ82" s="538"/>
      <c r="BR82" s="538"/>
      <c r="BS82" s="538"/>
      <c r="BT82" s="538"/>
      <c r="BU82" s="538"/>
      <c r="BV82" s="538"/>
      <c r="BW82" s="202"/>
      <c r="BX82" s="178"/>
    </row>
    <row r="83" spans="1:76" ht="12.75" customHeight="1">
      <c r="A83" s="178"/>
      <c r="B83" s="203"/>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204"/>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204"/>
      <c r="AY83" s="195"/>
      <c r="AZ83" s="195"/>
      <c r="BA83" s="195"/>
      <c r="BB83" s="538"/>
      <c r="BC83" s="538"/>
      <c r="BD83" s="538"/>
      <c r="BE83" s="538"/>
      <c r="BF83" s="538"/>
      <c r="BG83" s="538"/>
      <c r="BH83" s="538"/>
      <c r="BI83" s="538"/>
      <c r="BJ83" s="538"/>
      <c r="BK83" s="538"/>
      <c r="BL83" s="538"/>
      <c r="BM83" s="538"/>
      <c r="BN83" s="538"/>
      <c r="BO83" s="538"/>
      <c r="BP83" s="538"/>
      <c r="BQ83" s="538"/>
      <c r="BR83" s="538"/>
      <c r="BS83" s="538"/>
      <c r="BT83" s="538"/>
      <c r="BU83" s="538"/>
      <c r="BV83" s="538"/>
      <c r="BW83" s="202"/>
      <c r="BX83" s="178"/>
    </row>
    <row r="84" spans="1:76" ht="12.75" customHeight="1" thickBot="1">
      <c r="A84" s="178"/>
      <c r="B84" s="232"/>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240"/>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240"/>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233"/>
      <c r="BX84" s="178"/>
    </row>
    <row r="85" spans="1:76" ht="12.7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row>
    <row r="86" spans="1:76" ht="18.75" customHeight="1" thickBot="1">
      <c r="A86" s="178"/>
      <c r="B86" s="234" t="s">
        <v>1266</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row>
    <row r="87" spans="1:76" ht="12.75" customHeight="1">
      <c r="A87" s="178"/>
      <c r="B87" s="419" t="s">
        <v>1267</v>
      </c>
      <c r="C87" s="190"/>
      <c r="D87" s="190"/>
      <c r="E87" s="190"/>
      <c r="F87" s="190"/>
      <c r="G87" s="190"/>
      <c r="H87" s="190"/>
      <c r="I87" s="191"/>
      <c r="J87" s="191"/>
      <c r="K87" s="191"/>
      <c r="L87" s="191"/>
      <c r="M87" s="191"/>
      <c r="N87" s="191"/>
      <c r="O87" s="191"/>
      <c r="P87" s="191"/>
      <c r="Q87" s="191"/>
      <c r="R87" s="191"/>
      <c r="S87" s="191"/>
      <c r="T87" s="426" t="s">
        <v>1268</v>
      </c>
      <c r="U87" s="190"/>
      <c r="V87" s="190"/>
      <c r="W87" s="190"/>
      <c r="X87" s="190"/>
      <c r="Y87" s="190"/>
      <c r="Z87" s="427"/>
      <c r="AA87" s="190"/>
      <c r="AB87" s="190"/>
      <c r="AC87" s="190"/>
      <c r="AD87" s="190"/>
      <c r="AE87" s="191"/>
      <c r="AF87" s="191"/>
      <c r="AG87" s="191"/>
      <c r="AH87" s="191"/>
      <c r="AI87" s="191"/>
      <c r="AJ87" s="191"/>
      <c r="AK87" s="191"/>
      <c r="AL87" s="191"/>
      <c r="AM87" s="191"/>
      <c r="AN87" s="191"/>
      <c r="AO87" s="191"/>
      <c r="AP87" s="191"/>
      <c r="AQ87" s="191"/>
      <c r="AR87" s="191"/>
      <c r="AS87" s="191"/>
      <c r="AT87" s="191"/>
      <c r="AU87" s="191"/>
      <c r="AV87" s="191"/>
      <c r="AW87" s="191"/>
      <c r="AX87" s="428"/>
      <c r="AY87" s="191"/>
      <c r="AZ87" s="191"/>
      <c r="BA87" s="241"/>
      <c r="BB87" s="426" t="s">
        <v>1269</v>
      </c>
      <c r="BC87" s="190"/>
      <c r="BD87" s="190"/>
      <c r="BE87" s="190"/>
      <c r="BF87" s="190"/>
      <c r="BG87" s="190"/>
      <c r="BH87" s="190"/>
      <c r="BI87" s="190"/>
      <c r="BJ87" s="190"/>
      <c r="BK87" s="190"/>
      <c r="BL87" s="190"/>
      <c r="BM87" s="191"/>
      <c r="BN87" s="191"/>
      <c r="BO87" s="191"/>
      <c r="BP87" s="191"/>
      <c r="BQ87" s="191"/>
      <c r="BR87" s="191"/>
      <c r="BS87" s="191"/>
      <c r="BT87" s="191"/>
      <c r="BU87" s="191"/>
      <c r="BV87" s="191"/>
      <c r="BW87" s="192"/>
      <c r="BX87" s="178"/>
    </row>
    <row r="88" spans="1:76" ht="12.75" customHeight="1">
      <c r="A88" s="178"/>
      <c r="B88" s="556" t="s">
        <v>1270</v>
      </c>
      <c r="C88" s="557"/>
      <c r="D88" s="557"/>
      <c r="E88" s="557"/>
      <c r="F88" s="557"/>
      <c r="G88" s="557"/>
      <c r="H88" s="557"/>
      <c r="I88" s="557"/>
      <c r="J88" s="557"/>
      <c r="K88" s="557"/>
      <c r="L88" s="557"/>
      <c r="M88" s="557"/>
      <c r="N88" s="557"/>
      <c r="O88" s="557"/>
      <c r="P88" s="557"/>
      <c r="Q88" s="557"/>
      <c r="R88" s="557"/>
      <c r="S88" s="557"/>
      <c r="T88" s="558" t="s">
        <v>1228</v>
      </c>
      <c r="U88" s="559"/>
      <c r="V88" s="559"/>
      <c r="W88" s="558" t="s">
        <v>1160</v>
      </c>
      <c r="X88" s="559"/>
      <c r="Y88" s="559"/>
      <c r="Z88" s="559"/>
      <c r="AA88" s="559"/>
      <c r="AB88" s="559"/>
      <c r="AC88" s="559"/>
      <c r="AD88" s="559"/>
      <c r="AE88" s="559"/>
      <c r="AF88" s="559"/>
      <c r="AG88" s="559"/>
      <c r="AH88" s="559"/>
      <c r="AI88" s="559"/>
      <c r="AJ88" s="559"/>
      <c r="AK88" s="559"/>
      <c r="AL88" s="559"/>
      <c r="AM88" s="559"/>
      <c r="AN88" s="559"/>
      <c r="AO88" s="559"/>
      <c r="AP88" s="559"/>
      <c r="AQ88" s="559"/>
      <c r="AR88" s="559"/>
      <c r="AS88" s="559"/>
      <c r="AT88" s="559"/>
      <c r="AU88" s="559"/>
      <c r="AV88" s="559"/>
      <c r="AW88" s="559"/>
      <c r="AX88" s="559"/>
      <c r="AY88" s="559"/>
      <c r="AZ88" s="559"/>
      <c r="BA88" s="560"/>
      <c r="BB88" s="558" t="s">
        <v>1160</v>
      </c>
      <c r="BC88" s="559"/>
      <c r="BD88" s="559"/>
      <c r="BE88" s="559"/>
      <c r="BF88" s="559"/>
      <c r="BG88" s="559"/>
      <c r="BH88" s="559"/>
      <c r="BI88" s="559"/>
      <c r="BJ88" s="559"/>
      <c r="BK88" s="559"/>
      <c r="BL88" s="559"/>
      <c r="BM88" s="559"/>
      <c r="BN88" s="559"/>
      <c r="BO88" s="559"/>
      <c r="BP88" s="559"/>
      <c r="BQ88" s="559"/>
      <c r="BR88" s="559"/>
      <c r="BS88" s="559"/>
      <c r="BT88" s="559"/>
      <c r="BU88" s="559"/>
      <c r="BV88" s="559"/>
      <c r="BW88" s="561"/>
      <c r="BX88" s="178"/>
    </row>
    <row r="89" spans="1:76" ht="12.75" customHeight="1">
      <c r="A89" s="178"/>
      <c r="B89" s="491" t="s">
        <v>1319</v>
      </c>
      <c r="C89" s="492"/>
      <c r="D89" s="492"/>
      <c r="E89" s="492"/>
      <c r="F89" s="492"/>
      <c r="G89" s="492"/>
      <c r="H89" s="492"/>
      <c r="I89" s="492"/>
      <c r="J89" s="492"/>
      <c r="K89" s="492"/>
      <c r="L89" s="492"/>
      <c r="M89" s="492"/>
      <c r="N89" s="492"/>
      <c r="O89" s="492"/>
      <c r="P89" s="492"/>
      <c r="Q89" s="492"/>
      <c r="R89" s="492"/>
      <c r="S89" s="493"/>
      <c r="T89" s="500">
        <v>1.1000000000000001</v>
      </c>
      <c r="U89" s="500"/>
      <c r="V89" s="500"/>
      <c r="W89" s="480" t="s">
        <v>1350</v>
      </c>
      <c r="X89" s="481"/>
      <c r="Y89" s="481"/>
      <c r="Z89" s="481"/>
      <c r="AA89" s="481"/>
      <c r="AB89" s="481"/>
      <c r="AC89" s="481"/>
      <c r="AD89" s="481"/>
      <c r="AE89" s="481"/>
      <c r="AF89" s="481"/>
      <c r="AG89" s="481"/>
      <c r="AH89" s="481"/>
      <c r="AI89" s="481"/>
      <c r="AJ89" s="481"/>
      <c r="AK89" s="481"/>
      <c r="AL89" s="481"/>
      <c r="AM89" s="481"/>
      <c r="AN89" s="481"/>
      <c r="AO89" s="481"/>
      <c r="AP89" s="481"/>
      <c r="AQ89" s="481"/>
      <c r="AR89" s="481"/>
      <c r="AS89" s="481"/>
      <c r="AT89" s="481"/>
      <c r="AU89" s="481"/>
      <c r="AV89" s="481"/>
      <c r="AW89" s="481"/>
      <c r="AX89" s="481"/>
      <c r="AY89" s="481"/>
      <c r="AZ89" s="481"/>
      <c r="BA89" s="481"/>
      <c r="BB89" s="482" t="str">
        <f>IF(SH!C26&gt;0,"","No se anexa el formato de Situación Hacendaria o falta integrar información 2011.")</f>
        <v/>
      </c>
      <c r="BC89" s="483"/>
      <c r="BD89" s="483"/>
      <c r="BE89" s="483"/>
      <c r="BF89" s="483"/>
      <c r="BG89" s="483"/>
      <c r="BH89" s="483"/>
      <c r="BI89" s="483"/>
      <c r="BJ89" s="483"/>
      <c r="BK89" s="483"/>
      <c r="BL89" s="483"/>
      <c r="BM89" s="483"/>
      <c r="BN89" s="483"/>
      <c r="BO89" s="483"/>
      <c r="BP89" s="483"/>
      <c r="BQ89" s="483"/>
      <c r="BR89" s="483"/>
      <c r="BS89" s="483"/>
      <c r="BT89" s="483"/>
      <c r="BU89" s="483"/>
      <c r="BV89" s="483"/>
      <c r="BW89" s="484"/>
      <c r="BX89" s="178"/>
    </row>
    <row r="90" spans="1:76" ht="12.75" customHeight="1">
      <c r="A90" s="178"/>
      <c r="B90" s="494"/>
      <c r="C90" s="495"/>
      <c r="D90" s="495"/>
      <c r="E90" s="495"/>
      <c r="F90" s="495"/>
      <c r="G90" s="495"/>
      <c r="H90" s="495"/>
      <c r="I90" s="495"/>
      <c r="J90" s="495"/>
      <c r="K90" s="495"/>
      <c r="L90" s="495"/>
      <c r="M90" s="495"/>
      <c r="N90" s="495"/>
      <c r="O90" s="495"/>
      <c r="P90" s="495"/>
      <c r="Q90" s="495"/>
      <c r="R90" s="495"/>
      <c r="S90" s="496"/>
      <c r="T90" s="500"/>
      <c r="U90" s="500"/>
      <c r="V90" s="500"/>
      <c r="W90" s="480"/>
      <c r="X90" s="481"/>
      <c r="Y90" s="481"/>
      <c r="Z90" s="481"/>
      <c r="AA90" s="481"/>
      <c r="AB90" s="481"/>
      <c r="AC90" s="481"/>
      <c r="AD90" s="481"/>
      <c r="AE90" s="481"/>
      <c r="AF90" s="481"/>
      <c r="AG90" s="481"/>
      <c r="AH90" s="481"/>
      <c r="AI90" s="481"/>
      <c r="AJ90" s="481"/>
      <c r="AK90" s="481"/>
      <c r="AL90" s="481"/>
      <c r="AM90" s="481"/>
      <c r="AN90" s="481"/>
      <c r="AO90" s="481"/>
      <c r="AP90" s="481"/>
      <c r="AQ90" s="481"/>
      <c r="AR90" s="481"/>
      <c r="AS90" s="481"/>
      <c r="AT90" s="481"/>
      <c r="AU90" s="481"/>
      <c r="AV90" s="481"/>
      <c r="AW90" s="481"/>
      <c r="AX90" s="481"/>
      <c r="AY90" s="481"/>
      <c r="AZ90" s="481"/>
      <c r="BA90" s="481"/>
      <c r="BB90" s="485"/>
      <c r="BC90" s="486"/>
      <c r="BD90" s="486"/>
      <c r="BE90" s="486"/>
      <c r="BF90" s="486"/>
      <c r="BG90" s="486"/>
      <c r="BH90" s="486"/>
      <c r="BI90" s="486"/>
      <c r="BJ90" s="486"/>
      <c r="BK90" s="486"/>
      <c r="BL90" s="486"/>
      <c r="BM90" s="486"/>
      <c r="BN90" s="486"/>
      <c r="BO90" s="486"/>
      <c r="BP90" s="486"/>
      <c r="BQ90" s="486"/>
      <c r="BR90" s="486"/>
      <c r="BS90" s="486"/>
      <c r="BT90" s="486"/>
      <c r="BU90" s="486"/>
      <c r="BV90" s="486"/>
      <c r="BW90" s="487"/>
      <c r="BX90" s="178"/>
    </row>
    <row r="91" spans="1:76" ht="12.75" customHeight="1">
      <c r="A91" s="178"/>
      <c r="B91" s="494"/>
      <c r="C91" s="495"/>
      <c r="D91" s="495"/>
      <c r="E91" s="495"/>
      <c r="F91" s="495"/>
      <c r="G91" s="495"/>
      <c r="H91" s="495"/>
      <c r="I91" s="495"/>
      <c r="J91" s="495"/>
      <c r="K91" s="495"/>
      <c r="L91" s="495"/>
      <c r="M91" s="495"/>
      <c r="N91" s="495"/>
      <c r="O91" s="495"/>
      <c r="P91" s="495"/>
      <c r="Q91" s="495"/>
      <c r="R91" s="495"/>
      <c r="S91" s="496"/>
      <c r="T91" s="500"/>
      <c r="U91" s="500"/>
      <c r="V91" s="500"/>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1"/>
      <c r="AY91" s="481"/>
      <c r="AZ91" s="481"/>
      <c r="BA91" s="481"/>
      <c r="BB91" s="485"/>
      <c r="BC91" s="486"/>
      <c r="BD91" s="486"/>
      <c r="BE91" s="486"/>
      <c r="BF91" s="486"/>
      <c r="BG91" s="486"/>
      <c r="BH91" s="486"/>
      <c r="BI91" s="486"/>
      <c r="BJ91" s="486"/>
      <c r="BK91" s="486"/>
      <c r="BL91" s="486"/>
      <c r="BM91" s="486"/>
      <c r="BN91" s="486"/>
      <c r="BO91" s="486"/>
      <c r="BP91" s="486"/>
      <c r="BQ91" s="486"/>
      <c r="BR91" s="486"/>
      <c r="BS91" s="486"/>
      <c r="BT91" s="486"/>
      <c r="BU91" s="486"/>
      <c r="BV91" s="486"/>
      <c r="BW91" s="487"/>
      <c r="BX91" s="178"/>
    </row>
    <row r="92" spans="1:76" ht="12.75" customHeight="1">
      <c r="A92" s="178"/>
      <c r="B92" s="494"/>
      <c r="C92" s="495"/>
      <c r="D92" s="495"/>
      <c r="E92" s="495"/>
      <c r="F92" s="495"/>
      <c r="G92" s="495"/>
      <c r="H92" s="495"/>
      <c r="I92" s="495"/>
      <c r="J92" s="495"/>
      <c r="K92" s="495"/>
      <c r="L92" s="495"/>
      <c r="M92" s="495"/>
      <c r="N92" s="495"/>
      <c r="O92" s="495"/>
      <c r="P92" s="495"/>
      <c r="Q92" s="495"/>
      <c r="R92" s="495"/>
      <c r="S92" s="496"/>
      <c r="T92" s="500"/>
      <c r="U92" s="500"/>
      <c r="V92" s="500"/>
      <c r="W92" s="481"/>
      <c r="X92" s="481"/>
      <c r="Y92" s="481"/>
      <c r="Z92" s="481"/>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1"/>
      <c r="AY92" s="481"/>
      <c r="AZ92" s="481"/>
      <c r="BA92" s="481"/>
      <c r="BB92" s="488"/>
      <c r="BC92" s="489"/>
      <c r="BD92" s="489"/>
      <c r="BE92" s="489"/>
      <c r="BF92" s="489"/>
      <c r="BG92" s="489"/>
      <c r="BH92" s="489"/>
      <c r="BI92" s="489"/>
      <c r="BJ92" s="489"/>
      <c r="BK92" s="489"/>
      <c r="BL92" s="489"/>
      <c r="BM92" s="489"/>
      <c r="BN92" s="489"/>
      <c r="BO92" s="489"/>
      <c r="BP92" s="489"/>
      <c r="BQ92" s="489"/>
      <c r="BR92" s="489"/>
      <c r="BS92" s="489"/>
      <c r="BT92" s="489"/>
      <c r="BU92" s="489"/>
      <c r="BV92" s="489"/>
      <c r="BW92" s="490"/>
      <c r="BX92" s="178"/>
    </row>
    <row r="93" spans="1:76" ht="12.75" customHeight="1">
      <c r="A93" s="178"/>
      <c r="B93" s="494"/>
      <c r="C93" s="495"/>
      <c r="D93" s="495"/>
      <c r="E93" s="495"/>
      <c r="F93" s="495"/>
      <c r="G93" s="495"/>
      <c r="H93" s="495"/>
      <c r="I93" s="495"/>
      <c r="J93" s="495"/>
      <c r="K93" s="495"/>
      <c r="L93" s="495"/>
      <c r="M93" s="495"/>
      <c r="N93" s="495"/>
      <c r="O93" s="495"/>
      <c r="P93" s="495"/>
      <c r="Q93" s="495"/>
      <c r="R93" s="495"/>
      <c r="S93" s="496"/>
      <c r="T93" s="500">
        <v>1.2</v>
      </c>
      <c r="U93" s="500"/>
      <c r="V93" s="500"/>
      <c r="W93" s="480" t="s">
        <v>1322</v>
      </c>
      <c r="X93" s="481"/>
      <c r="Y93" s="481"/>
      <c r="Z93" s="481"/>
      <c r="AA93" s="481"/>
      <c r="AB93" s="481"/>
      <c r="AC93" s="481"/>
      <c r="AD93" s="481"/>
      <c r="AE93" s="481"/>
      <c r="AF93" s="481"/>
      <c r="AG93" s="481"/>
      <c r="AH93" s="481"/>
      <c r="AI93" s="481"/>
      <c r="AJ93" s="481"/>
      <c r="AK93" s="481"/>
      <c r="AL93" s="481"/>
      <c r="AM93" s="481"/>
      <c r="AN93" s="481"/>
      <c r="AO93" s="481"/>
      <c r="AP93" s="481"/>
      <c r="AQ93" s="481"/>
      <c r="AR93" s="481"/>
      <c r="AS93" s="481"/>
      <c r="AT93" s="481"/>
      <c r="AU93" s="481"/>
      <c r="AV93" s="481"/>
      <c r="AW93" s="481"/>
      <c r="AX93" s="481"/>
      <c r="AY93" s="481"/>
      <c r="AZ93" s="481"/>
      <c r="BA93" s="481"/>
      <c r="BB93" s="501" t="str">
        <f>IF(SH!E15=SH!E26,"","Los INGRESOS estimados son $"&amp;SH!E15&amp;" y en los EGRESOS es $"&amp;SH!E26&amp;", por lo que no existe equilibrio.")</f>
        <v/>
      </c>
      <c r="BC93" s="502"/>
      <c r="BD93" s="502"/>
      <c r="BE93" s="502"/>
      <c r="BF93" s="502"/>
      <c r="BG93" s="502"/>
      <c r="BH93" s="502"/>
      <c r="BI93" s="502"/>
      <c r="BJ93" s="502"/>
      <c r="BK93" s="502"/>
      <c r="BL93" s="502"/>
      <c r="BM93" s="502"/>
      <c r="BN93" s="502"/>
      <c r="BO93" s="502"/>
      <c r="BP93" s="502"/>
      <c r="BQ93" s="502"/>
      <c r="BR93" s="502"/>
      <c r="BS93" s="502"/>
      <c r="BT93" s="502"/>
      <c r="BU93" s="502"/>
      <c r="BV93" s="502"/>
      <c r="BW93" s="503"/>
      <c r="BX93" s="178"/>
    </row>
    <row r="94" spans="1:76" ht="12.75" customHeight="1">
      <c r="A94" s="178"/>
      <c r="B94" s="494"/>
      <c r="C94" s="495"/>
      <c r="D94" s="495"/>
      <c r="E94" s="495"/>
      <c r="F94" s="495"/>
      <c r="G94" s="495"/>
      <c r="H94" s="495"/>
      <c r="I94" s="495"/>
      <c r="J94" s="495"/>
      <c r="K94" s="495"/>
      <c r="L94" s="495"/>
      <c r="M94" s="495"/>
      <c r="N94" s="495"/>
      <c r="O94" s="495"/>
      <c r="P94" s="495"/>
      <c r="Q94" s="495"/>
      <c r="R94" s="495"/>
      <c r="S94" s="496"/>
      <c r="T94" s="500"/>
      <c r="U94" s="500"/>
      <c r="V94" s="500"/>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504"/>
      <c r="BC94" s="505"/>
      <c r="BD94" s="505"/>
      <c r="BE94" s="505"/>
      <c r="BF94" s="505"/>
      <c r="BG94" s="505"/>
      <c r="BH94" s="505"/>
      <c r="BI94" s="505"/>
      <c r="BJ94" s="505"/>
      <c r="BK94" s="505"/>
      <c r="BL94" s="505"/>
      <c r="BM94" s="505"/>
      <c r="BN94" s="505"/>
      <c r="BO94" s="505"/>
      <c r="BP94" s="505"/>
      <c r="BQ94" s="505"/>
      <c r="BR94" s="505"/>
      <c r="BS94" s="505"/>
      <c r="BT94" s="505"/>
      <c r="BU94" s="505"/>
      <c r="BV94" s="505"/>
      <c r="BW94" s="506"/>
      <c r="BX94" s="178"/>
    </row>
    <row r="95" spans="1:76" ht="12.75" customHeight="1">
      <c r="A95" s="178"/>
      <c r="B95" s="494"/>
      <c r="C95" s="495"/>
      <c r="D95" s="495"/>
      <c r="E95" s="495"/>
      <c r="F95" s="495"/>
      <c r="G95" s="495"/>
      <c r="H95" s="495"/>
      <c r="I95" s="495"/>
      <c r="J95" s="495"/>
      <c r="K95" s="495"/>
      <c r="L95" s="495"/>
      <c r="M95" s="495"/>
      <c r="N95" s="495"/>
      <c r="O95" s="495"/>
      <c r="P95" s="495"/>
      <c r="Q95" s="495"/>
      <c r="R95" s="495"/>
      <c r="S95" s="496"/>
      <c r="T95" s="500"/>
      <c r="U95" s="500"/>
      <c r="V95" s="500"/>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504"/>
      <c r="BC95" s="505"/>
      <c r="BD95" s="505"/>
      <c r="BE95" s="505"/>
      <c r="BF95" s="505"/>
      <c r="BG95" s="505"/>
      <c r="BH95" s="505"/>
      <c r="BI95" s="505"/>
      <c r="BJ95" s="505"/>
      <c r="BK95" s="505"/>
      <c r="BL95" s="505"/>
      <c r="BM95" s="505"/>
      <c r="BN95" s="505"/>
      <c r="BO95" s="505"/>
      <c r="BP95" s="505"/>
      <c r="BQ95" s="505"/>
      <c r="BR95" s="505"/>
      <c r="BS95" s="505"/>
      <c r="BT95" s="505"/>
      <c r="BU95" s="505"/>
      <c r="BV95" s="505"/>
      <c r="BW95" s="506"/>
      <c r="BX95" s="178"/>
    </row>
    <row r="96" spans="1:76" ht="12.75" customHeight="1">
      <c r="A96" s="178"/>
      <c r="B96" s="497"/>
      <c r="C96" s="498"/>
      <c r="D96" s="498"/>
      <c r="E96" s="498"/>
      <c r="F96" s="498"/>
      <c r="G96" s="498"/>
      <c r="H96" s="498"/>
      <c r="I96" s="498"/>
      <c r="J96" s="498"/>
      <c r="K96" s="498"/>
      <c r="L96" s="498"/>
      <c r="M96" s="498"/>
      <c r="N96" s="498"/>
      <c r="O96" s="498"/>
      <c r="P96" s="498"/>
      <c r="Q96" s="498"/>
      <c r="R96" s="498"/>
      <c r="S96" s="499"/>
      <c r="T96" s="500"/>
      <c r="U96" s="500"/>
      <c r="V96" s="500"/>
      <c r="W96" s="481"/>
      <c r="X96" s="481"/>
      <c r="Y96" s="481"/>
      <c r="Z96" s="481"/>
      <c r="AA96" s="481"/>
      <c r="AB96" s="481"/>
      <c r="AC96" s="481"/>
      <c r="AD96" s="481"/>
      <c r="AE96" s="481"/>
      <c r="AF96" s="481"/>
      <c r="AG96" s="481"/>
      <c r="AH96" s="481"/>
      <c r="AI96" s="481"/>
      <c r="AJ96" s="481"/>
      <c r="AK96" s="481"/>
      <c r="AL96" s="481"/>
      <c r="AM96" s="481"/>
      <c r="AN96" s="481"/>
      <c r="AO96" s="481"/>
      <c r="AP96" s="481"/>
      <c r="AQ96" s="481"/>
      <c r="AR96" s="481"/>
      <c r="AS96" s="481"/>
      <c r="AT96" s="481"/>
      <c r="AU96" s="481"/>
      <c r="AV96" s="481"/>
      <c r="AW96" s="481"/>
      <c r="AX96" s="481"/>
      <c r="AY96" s="481"/>
      <c r="AZ96" s="481"/>
      <c r="BA96" s="481"/>
      <c r="BB96" s="510"/>
      <c r="BC96" s="511"/>
      <c r="BD96" s="511"/>
      <c r="BE96" s="511"/>
      <c r="BF96" s="511"/>
      <c r="BG96" s="511"/>
      <c r="BH96" s="511"/>
      <c r="BI96" s="511"/>
      <c r="BJ96" s="511"/>
      <c r="BK96" s="511"/>
      <c r="BL96" s="511"/>
      <c r="BM96" s="511"/>
      <c r="BN96" s="511"/>
      <c r="BO96" s="511"/>
      <c r="BP96" s="511"/>
      <c r="BQ96" s="511"/>
      <c r="BR96" s="511"/>
      <c r="BS96" s="511"/>
      <c r="BT96" s="511"/>
      <c r="BU96" s="511"/>
      <c r="BV96" s="511"/>
      <c r="BW96" s="512"/>
      <c r="BX96" s="178"/>
    </row>
    <row r="97" spans="1:76" ht="12.75" customHeight="1">
      <c r="A97" s="178"/>
      <c r="B97" s="491" t="s">
        <v>1816</v>
      </c>
      <c r="C97" s="492"/>
      <c r="D97" s="492"/>
      <c r="E97" s="492"/>
      <c r="F97" s="492"/>
      <c r="G97" s="492"/>
      <c r="H97" s="492"/>
      <c r="I97" s="492"/>
      <c r="J97" s="492"/>
      <c r="K97" s="492"/>
      <c r="L97" s="492"/>
      <c r="M97" s="492"/>
      <c r="N97" s="492"/>
      <c r="O97" s="492"/>
      <c r="P97" s="492"/>
      <c r="Q97" s="492"/>
      <c r="R97" s="492"/>
      <c r="S97" s="493"/>
      <c r="T97" s="500">
        <v>2.1</v>
      </c>
      <c r="U97" s="500"/>
      <c r="V97" s="500"/>
      <c r="W97" s="480" t="s">
        <v>1350</v>
      </c>
      <c r="X97" s="481"/>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481"/>
      <c r="AY97" s="481"/>
      <c r="AZ97" s="481"/>
      <c r="BA97" s="481"/>
      <c r="BB97" s="482" t="str">
        <f>IF('I-TI'!P341&gt;0,"","No se anexa el formato de Presupuesto de Ingresos Económico por fuente de Financiamiento y concepto o falta integrar información.")</f>
        <v/>
      </c>
      <c r="BC97" s="483"/>
      <c r="BD97" s="483"/>
      <c r="BE97" s="483"/>
      <c r="BF97" s="483"/>
      <c r="BG97" s="483"/>
      <c r="BH97" s="483"/>
      <c r="BI97" s="483"/>
      <c r="BJ97" s="483"/>
      <c r="BK97" s="483"/>
      <c r="BL97" s="483"/>
      <c r="BM97" s="483"/>
      <c r="BN97" s="483"/>
      <c r="BO97" s="483"/>
      <c r="BP97" s="483"/>
      <c r="BQ97" s="483"/>
      <c r="BR97" s="483"/>
      <c r="BS97" s="483"/>
      <c r="BT97" s="483"/>
      <c r="BU97" s="483"/>
      <c r="BV97" s="483"/>
      <c r="BW97" s="484"/>
      <c r="BX97" s="178"/>
    </row>
    <row r="98" spans="1:76" ht="12.75" customHeight="1">
      <c r="A98" s="178"/>
      <c r="B98" s="494"/>
      <c r="C98" s="495"/>
      <c r="D98" s="495"/>
      <c r="E98" s="495"/>
      <c r="F98" s="495"/>
      <c r="G98" s="495"/>
      <c r="H98" s="495"/>
      <c r="I98" s="495"/>
      <c r="J98" s="495"/>
      <c r="K98" s="495"/>
      <c r="L98" s="495"/>
      <c r="M98" s="495"/>
      <c r="N98" s="495"/>
      <c r="O98" s="495"/>
      <c r="P98" s="495"/>
      <c r="Q98" s="495"/>
      <c r="R98" s="495"/>
      <c r="S98" s="496"/>
      <c r="T98" s="500"/>
      <c r="U98" s="500"/>
      <c r="V98" s="500"/>
      <c r="W98" s="480"/>
      <c r="X98" s="481"/>
      <c r="Y98" s="481"/>
      <c r="Z98" s="481"/>
      <c r="AA98" s="481"/>
      <c r="AB98" s="481"/>
      <c r="AC98" s="481"/>
      <c r="AD98" s="481"/>
      <c r="AE98" s="481"/>
      <c r="AF98" s="481"/>
      <c r="AG98" s="481"/>
      <c r="AH98" s="481"/>
      <c r="AI98" s="481"/>
      <c r="AJ98" s="481"/>
      <c r="AK98" s="481"/>
      <c r="AL98" s="481"/>
      <c r="AM98" s="481"/>
      <c r="AN98" s="481"/>
      <c r="AO98" s="481"/>
      <c r="AP98" s="481"/>
      <c r="AQ98" s="481"/>
      <c r="AR98" s="481"/>
      <c r="AS98" s="481"/>
      <c r="AT98" s="481"/>
      <c r="AU98" s="481"/>
      <c r="AV98" s="481"/>
      <c r="AW98" s="481"/>
      <c r="AX98" s="481"/>
      <c r="AY98" s="481"/>
      <c r="AZ98" s="481"/>
      <c r="BA98" s="481"/>
      <c r="BB98" s="485"/>
      <c r="BC98" s="486"/>
      <c r="BD98" s="486"/>
      <c r="BE98" s="486"/>
      <c r="BF98" s="486"/>
      <c r="BG98" s="486"/>
      <c r="BH98" s="486"/>
      <c r="BI98" s="486"/>
      <c r="BJ98" s="486"/>
      <c r="BK98" s="486"/>
      <c r="BL98" s="486"/>
      <c r="BM98" s="486"/>
      <c r="BN98" s="486"/>
      <c r="BO98" s="486"/>
      <c r="BP98" s="486"/>
      <c r="BQ98" s="486"/>
      <c r="BR98" s="486"/>
      <c r="BS98" s="486"/>
      <c r="BT98" s="486"/>
      <c r="BU98" s="486"/>
      <c r="BV98" s="486"/>
      <c r="BW98" s="487"/>
      <c r="BX98" s="178"/>
    </row>
    <row r="99" spans="1:76" ht="12.75" customHeight="1">
      <c r="A99" s="178"/>
      <c r="B99" s="494"/>
      <c r="C99" s="495"/>
      <c r="D99" s="495"/>
      <c r="E99" s="495"/>
      <c r="F99" s="495"/>
      <c r="G99" s="495"/>
      <c r="H99" s="495"/>
      <c r="I99" s="495"/>
      <c r="J99" s="495"/>
      <c r="K99" s="495"/>
      <c r="L99" s="495"/>
      <c r="M99" s="495"/>
      <c r="N99" s="495"/>
      <c r="O99" s="495"/>
      <c r="P99" s="495"/>
      <c r="Q99" s="495"/>
      <c r="R99" s="495"/>
      <c r="S99" s="496"/>
      <c r="T99" s="500"/>
      <c r="U99" s="500"/>
      <c r="V99" s="500"/>
      <c r="W99" s="481"/>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1"/>
      <c r="AY99" s="481"/>
      <c r="AZ99" s="481"/>
      <c r="BA99" s="481"/>
      <c r="BB99" s="485"/>
      <c r="BC99" s="486"/>
      <c r="BD99" s="486"/>
      <c r="BE99" s="486"/>
      <c r="BF99" s="486"/>
      <c r="BG99" s="486"/>
      <c r="BH99" s="486"/>
      <c r="BI99" s="486"/>
      <c r="BJ99" s="486"/>
      <c r="BK99" s="486"/>
      <c r="BL99" s="486"/>
      <c r="BM99" s="486"/>
      <c r="BN99" s="486"/>
      <c r="BO99" s="486"/>
      <c r="BP99" s="486"/>
      <c r="BQ99" s="486"/>
      <c r="BR99" s="486"/>
      <c r="BS99" s="486"/>
      <c r="BT99" s="486"/>
      <c r="BU99" s="486"/>
      <c r="BV99" s="486"/>
      <c r="BW99" s="487"/>
      <c r="BX99" s="178"/>
    </row>
    <row r="100" spans="1:76" ht="12.75" customHeight="1">
      <c r="A100" s="178"/>
      <c r="B100" s="494"/>
      <c r="C100" s="495"/>
      <c r="D100" s="495"/>
      <c r="E100" s="495"/>
      <c r="F100" s="495"/>
      <c r="G100" s="495"/>
      <c r="H100" s="495"/>
      <c r="I100" s="495"/>
      <c r="J100" s="495"/>
      <c r="K100" s="495"/>
      <c r="L100" s="495"/>
      <c r="M100" s="495"/>
      <c r="N100" s="495"/>
      <c r="O100" s="495"/>
      <c r="P100" s="495"/>
      <c r="Q100" s="495"/>
      <c r="R100" s="495"/>
      <c r="S100" s="496"/>
      <c r="T100" s="500"/>
      <c r="U100" s="500"/>
      <c r="V100" s="500"/>
      <c r="W100" s="481"/>
      <c r="X100" s="481"/>
      <c r="Y100" s="481"/>
      <c r="Z100" s="481"/>
      <c r="AA100" s="481"/>
      <c r="AB100" s="481"/>
      <c r="AC100" s="481"/>
      <c r="AD100" s="481"/>
      <c r="AE100" s="481"/>
      <c r="AF100" s="481"/>
      <c r="AG100" s="481"/>
      <c r="AH100" s="481"/>
      <c r="AI100" s="481"/>
      <c r="AJ100" s="481"/>
      <c r="AK100" s="481"/>
      <c r="AL100" s="481"/>
      <c r="AM100" s="481"/>
      <c r="AN100" s="481"/>
      <c r="AO100" s="481"/>
      <c r="AP100" s="481"/>
      <c r="AQ100" s="481"/>
      <c r="AR100" s="481"/>
      <c r="AS100" s="481"/>
      <c r="AT100" s="481"/>
      <c r="AU100" s="481"/>
      <c r="AV100" s="481"/>
      <c r="AW100" s="481"/>
      <c r="AX100" s="481"/>
      <c r="AY100" s="481"/>
      <c r="AZ100" s="481"/>
      <c r="BA100" s="481"/>
      <c r="BB100" s="488"/>
      <c r="BC100" s="489"/>
      <c r="BD100" s="489"/>
      <c r="BE100" s="489"/>
      <c r="BF100" s="489"/>
      <c r="BG100" s="489"/>
      <c r="BH100" s="489"/>
      <c r="BI100" s="489"/>
      <c r="BJ100" s="489"/>
      <c r="BK100" s="489"/>
      <c r="BL100" s="489"/>
      <c r="BM100" s="489"/>
      <c r="BN100" s="489"/>
      <c r="BO100" s="489"/>
      <c r="BP100" s="489"/>
      <c r="BQ100" s="489"/>
      <c r="BR100" s="489"/>
      <c r="BS100" s="489"/>
      <c r="BT100" s="489"/>
      <c r="BU100" s="489"/>
      <c r="BV100" s="489"/>
      <c r="BW100" s="490"/>
      <c r="BX100" s="178"/>
    </row>
    <row r="101" spans="1:76" ht="12.75" customHeight="1">
      <c r="A101" s="178"/>
      <c r="B101" s="494"/>
      <c r="C101" s="495"/>
      <c r="D101" s="495"/>
      <c r="E101" s="495"/>
      <c r="F101" s="495"/>
      <c r="G101" s="495"/>
      <c r="H101" s="495"/>
      <c r="I101" s="495"/>
      <c r="J101" s="495"/>
      <c r="K101" s="495"/>
      <c r="L101" s="495"/>
      <c r="M101" s="495"/>
      <c r="N101" s="495"/>
      <c r="O101" s="495"/>
      <c r="P101" s="495"/>
      <c r="Q101" s="495"/>
      <c r="R101" s="495"/>
      <c r="S101" s="496"/>
      <c r="T101" s="500">
        <v>2.2000000000000002</v>
      </c>
      <c r="U101" s="500"/>
      <c r="V101" s="500"/>
      <c r="W101" s="480" t="s">
        <v>1323</v>
      </c>
      <c r="X101" s="481"/>
      <c r="Y101" s="481"/>
      <c r="Z101" s="481"/>
      <c r="AA101" s="481"/>
      <c r="AB101" s="481"/>
      <c r="AC101" s="481"/>
      <c r="AD101" s="481"/>
      <c r="AE101" s="481"/>
      <c r="AF101" s="481"/>
      <c r="AG101" s="481"/>
      <c r="AH101" s="481"/>
      <c r="AI101" s="481"/>
      <c r="AJ101" s="481"/>
      <c r="AK101" s="481"/>
      <c r="AL101" s="481"/>
      <c r="AM101" s="481"/>
      <c r="AN101" s="481"/>
      <c r="AO101" s="481"/>
      <c r="AP101" s="481"/>
      <c r="AQ101" s="481"/>
      <c r="AR101" s="481"/>
      <c r="AS101" s="481"/>
      <c r="AT101" s="481"/>
      <c r="AU101" s="481"/>
      <c r="AV101" s="481"/>
      <c r="AW101" s="481"/>
      <c r="AX101" s="481"/>
      <c r="AY101" s="481"/>
      <c r="AZ101" s="481"/>
      <c r="BA101" s="481"/>
      <c r="BB101" s="482" t="str">
        <f>IF(N6="H. Ayuntamiento",IF(H4=0,"","En la estimación de los Ingresos se dejo de presupuestar en algunos de los rubros que integran las partidas: "&amp;IF('I-TI'!I346&lt;1,"11100 ",)&amp;IF('I-TI'!I347&lt;1,"12100 ",)&amp;IF('I-TI'!I348&lt;1,"12200 ",)&amp;IF('I-TI'!I349&lt;1,"12300 ",)&amp;IF('I-TI'!I350&lt;1,"17100 ",)&amp;IF('I-TI'!I351&lt;1,"43100 ",)&amp;IF('I-TI'!I352&lt;1,"43200 ",)&amp;IF('I-TI'!I353&lt;1,"44100 ",)&amp;IF('I-TI'!I354&lt;1,"44200 ",)&amp;IF('I-TI'!I355&lt;1,"44300 ",)&amp;IF('I-TI'!I356&lt;1,"45100 ",)&amp;IF('I-TI'!I357&lt;1,"61100 ",)&amp;IF('I-TI'!I358&lt;1,"81100 ",)&amp;IF('I-TI'!I359&lt;1," 82100",)),"")</f>
        <v xml:space="preserve">En la estimación de los Ingresos se dejo de presupuestar en algunos de los rubros que integran las partidas: </v>
      </c>
      <c r="BC101" s="483"/>
      <c r="BD101" s="483"/>
      <c r="BE101" s="483"/>
      <c r="BF101" s="483"/>
      <c r="BG101" s="483"/>
      <c r="BH101" s="483"/>
      <c r="BI101" s="483"/>
      <c r="BJ101" s="483"/>
      <c r="BK101" s="483"/>
      <c r="BL101" s="483"/>
      <c r="BM101" s="483"/>
      <c r="BN101" s="483"/>
      <c r="BO101" s="483"/>
      <c r="BP101" s="483"/>
      <c r="BQ101" s="483"/>
      <c r="BR101" s="483"/>
      <c r="BS101" s="483"/>
      <c r="BT101" s="483"/>
      <c r="BU101" s="483"/>
      <c r="BV101" s="483"/>
      <c r="BW101" s="484"/>
      <c r="BX101" s="178"/>
    </row>
    <row r="102" spans="1:76" ht="12.75" customHeight="1">
      <c r="A102" s="178"/>
      <c r="B102" s="494"/>
      <c r="C102" s="495"/>
      <c r="D102" s="495"/>
      <c r="E102" s="495"/>
      <c r="F102" s="495"/>
      <c r="G102" s="495"/>
      <c r="H102" s="495"/>
      <c r="I102" s="495"/>
      <c r="J102" s="495"/>
      <c r="K102" s="495"/>
      <c r="L102" s="495"/>
      <c r="M102" s="495"/>
      <c r="N102" s="495"/>
      <c r="O102" s="495"/>
      <c r="P102" s="495"/>
      <c r="Q102" s="495"/>
      <c r="R102" s="495"/>
      <c r="S102" s="496"/>
      <c r="T102" s="500"/>
      <c r="U102" s="500"/>
      <c r="V102" s="500"/>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c r="AY102" s="481"/>
      <c r="AZ102" s="481"/>
      <c r="BA102" s="481"/>
      <c r="BB102" s="485"/>
      <c r="BC102" s="486"/>
      <c r="BD102" s="486"/>
      <c r="BE102" s="486"/>
      <c r="BF102" s="486"/>
      <c r="BG102" s="486"/>
      <c r="BH102" s="486"/>
      <c r="BI102" s="486"/>
      <c r="BJ102" s="486"/>
      <c r="BK102" s="486"/>
      <c r="BL102" s="486"/>
      <c r="BM102" s="486"/>
      <c r="BN102" s="486"/>
      <c r="BO102" s="486"/>
      <c r="BP102" s="486"/>
      <c r="BQ102" s="486"/>
      <c r="BR102" s="486"/>
      <c r="BS102" s="486"/>
      <c r="BT102" s="486"/>
      <c r="BU102" s="486"/>
      <c r="BV102" s="486"/>
      <c r="BW102" s="487"/>
      <c r="BX102" s="178"/>
    </row>
    <row r="103" spans="1:76" ht="12.75" customHeight="1">
      <c r="A103" s="178"/>
      <c r="B103" s="494"/>
      <c r="C103" s="495"/>
      <c r="D103" s="495"/>
      <c r="E103" s="495"/>
      <c r="F103" s="495"/>
      <c r="G103" s="495"/>
      <c r="H103" s="495"/>
      <c r="I103" s="495"/>
      <c r="J103" s="495"/>
      <c r="K103" s="495"/>
      <c r="L103" s="495"/>
      <c r="M103" s="495"/>
      <c r="N103" s="495"/>
      <c r="O103" s="495"/>
      <c r="P103" s="495"/>
      <c r="Q103" s="495"/>
      <c r="R103" s="495"/>
      <c r="S103" s="496"/>
      <c r="T103" s="500"/>
      <c r="U103" s="500"/>
      <c r="V103" s="500"/>
      <c r="W103" s="481"/>
      <c r="X103" s="481"/>
      <c r="Y103" s="481"/>
      <c r="Z103" s="481"/>
      <c r="AA103" s="481"/>
      <c r="AB103" s="481"/>
      <c r="AC103" s="481"/>
      <c r="AD103" s="481"/>
      <c r="AE103" s="481"/>
      <c r="AF103" s="481"/>
      <c r="AG103" s="481"/>
      <c r="AH103" s="481"/>
      <c r="AI103" s="481"/>
      <c r="AJ103" s="481"/>
      <c r="AK103" s="481"/>
      <c r="AL103" s="481"/>
      <c r="AM103" s="481"/>
      <c r="AN103" s="481"/>
      <c r="AO103" s="481"/>
      <c r="AP103" s="481"/>
      <c r="AQ103" s="481"/>
      <c r="AR103" s="481"/>
      <c r="AS103" s="481"/>
      <c r="AT103" s="481"/>
      <c r="AU103" s="481"/>
      <c r="AV103" s="481"/>
      <c r="AW103" s="481"/>
      <c r="AX103" s="481"/>
      <c r="AY103" s="481"/>
      <c r="AZ103" s="481"/>
      <c r="BA103" s="481"/>
      <c r="BB103" s="485"/>
      <c r="BC103" s="486"/>
      <c r="BD103" s="486"/>
      <c r="BE103" s="486"/>
      <c r="BF103" s="486"/>
      <c r="BG103" s="486"/>
      <c r="BH103" s="486"/>
      <c r="BI103" s="486"/>
      <c r="BJ103" s="486"/>
      <c r="BK103" s="486"/>
      <c r="BL103" s="486"/>
      <c r="BM103" s="486"/>
      <c r="BN103" s="486"/>
      <c r="BO103" s="486"/>
      <c r="BP103" s="486"/>
      <c r="BQ103" s="486"/>
      <c r="BR103" s="486"/>
      <c r="BS103" s="486"/>
      <c r="BT103" s="486"/>
      <c r="BU103" s="486"/>
      <c r="BV103" s="486"/>
      <c r="BW103" s="487"/>
      <c r="BX103" s="178"/>
    </row>
    <row r="104" spans="1:76" ht="12.75" customHeight="1">
      <c r="A104" s="178"/>
      <c r="B104" s="494"/>
      <c r="C104" s="495"/>
      <c r="D104" s="495"/>
      <c r="E104" s="495"/>
      <c r="F104" s="495"/>
      <c r="G104" s="495"/>
      <c r="H104" s="495"/>
      <c r="I104" s="495"/>
      <c r="J104" s="495"/>
      <c r="K104" s="495"/>
      <c r="L104" s="495"/>
      <c r="M104" s="495"/>
      <c r="N104" s="495"/>
      <c r="O104" s="495"/>
      <c r="P104" s="495"/>
      <c r="Q104" s="495"/>
      <c r="R104" s="495"/>
      <c r="S104" s="496"/>
      <c r="T104" s="500"/>
      <c r="U104" s="500"/>
      <c r="V104" s="500"/>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8"/>
      <c r="BC104" s="489"/>
      <c r="BD104" s="489"/>
      <c r="BE104" s="489"/>
      <c r="BF104" s="489"/>
      <c r="BG104" s="489"/>
      <c r="BH104" s="489"/>
      <c r="BI104" s="489"/>
      <c r="BJ104" s="489"/>
      <c r="BK104" s="489"/>
      <c r="BL104" s="489"/>
      <c r="BM104" s="489"/>
      <c r="BN104" s="489"/>
      <c r="BO104" s="489"/>
      <c r="BP104" s="489"/>
      <c r="BQ104" s="489"/>
      <c r="BR104" s="489"/>
      <c r="BS104" s="489"/>
      <c r="BT104" s="489"/>
      <c r="BU104" s="489"/>
      <c r="BV104" s="489"/>
      <c r="BW104" s="490"/>
      <c r="BX104" s="178"/>
    </row>
    <row r="105" spans="1:76" ht="12.75" customHeight="1">
      <c r="A105" s="178"/>
      <c r="B105" s="494"/>
      <c r="C105" s="495"/>
      <c r="D105" s="495"/>
      <c r="E105" s="495"/>
      <c r="F105" s="495"/>
      <c r="G105" s="495"/>
      <c r="H105" s="495"/>
      <c r="I105" s="495"/>
      <c r="J105" s="495"/>
      <c r="K105" s="495"/>
      <c r="L105" s="495"/>
      <c r="M105" s="495"/>
      <c r="N105" s="495"/>
      <c r="O105" s="495"/>
      <c r="P105" s="495"/>
      <c r="Q105" s="495"/>
      <c r="R105" s="495"/>
      <c r="S105" s="496"/>
      <c r="T105" s="500">
        <v>2.2999999999999998</v>
      </c>
      <c r="U105" s="500"/>
      <c r="V105" s="500"/>
      <c r="W105" s="480" t="s">
        <v>1818</v>
      </c>
      <c r="X105" s="481"/>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1"/>
      <c r="AY105" s="481"/>
      <c r="AZ105" s="481"/>
      <c r="BA105" s="481"/>
      <c r="BB105" s="482" t="str">
        <f>IF('I-TI'!G372&lt;&gt;0,"En la Estimación de Ingresos hace falta capturar el OR en uno o más de los rubros de este formato.","")</f>
        <v/>
      </c>
      <c r="BC105" s="483"/>
      <c r="BD105" s="483"/>
      <c r="BE105" s="483"/>
      <c r="BF105" s="483"/>
      <c r="BG105" s="483"/>
      <c r="BH105" s="483"/>
      <c r="BI105" s="483"/>
      <c r="BJ105" s="483"/>
      <c r="BK105" s="483"/>
      <c r="BL105" s="483"/>
      <c r="BM105" s="483"/>
      <c r="BN105" s="483"/>
      <c r="BO105" s="483"/>
      <c r="BP105" s="483"/>
      <c r="BQ105" s="483"/>
      <c r="BR105" s="483"/>
      <c r="BS105" s="483"/>
      <c r="BT105" s="483"/>
      <c r="BU105" s="483"/>
      <c r="BV105" s="483"/>
      <c r="BW105" s="484"/>
      <c r="BX105" s="178"/>
    </row>
    <row r="106" spans="1:76" ht="12.75" customHeight="1">
      <c r="A106" s="178"/>
      <c r="B106" s="494"/>
      <c r="C106" s="495"/>
      <c r="D106" s="495"/>
      <c r="E106" s="495"/>
      <c r="F106" s="495"/>
      <c r="G106" s="495"/>
      <c r="H106" s="495"/>
      <c r="I106" s="495"/>
      <c r="J106" s="495"/>
      <c r="K106" s="495"/>
      <c r="L106" s="495"/>
      <c r="M106" s="495"/>
      <c r="N106" s="495"/>
      <c r="O106" s="495"/>
      <c r="P106" s="495"/>
      <c r="Q106" s="495"/>
      <c r="R106" s="495"/>
      <c r="S106" s="496"/>
      <c r="T106" s="500"/>
      <c r="U106" s="500"/>
      <c r="V106" s="500"/>
      <c r="W106" s="481"/>
      <c r="X106" s="481"/>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1"/>
      <c r="AY106" s="481"/>
      <c r="AZ106" s="481"/>
      <c r="BA106" s="481"/>
      <c r="BB106" s="485"/>
      <c r="BC106" s="486"/>
      <c r="BD106" s="486"/>
      <c r="BE106" s="486"/>
      <c r="BF106" s="486"/>
      <c r="BG106" s="486"/>
      <c r="BH106" s="486"/>
      <c r="BI106" s="486"/>
      <c r="BJ106" s="486"/>
      <c r="BK106" s="486"/>
      <c r="BL106" s="486"/>
      <c r="BM106" s="486"/>
      <c r="BN106" s="486"/>
      <c r="BO106" s="486"/>
      <c r="BP106" s="486"/>
      <c r="BQ106" s="486"/>
      <c r="BR106" s="486"/>
      <c r="BS106" s="486"/>
      <c r="BT106" s="486"/>
      <c r="BU106" s="486"/>
      <c r="BV106" s="486"/>
      <c r="BW106" s="487"/>
      <c r="BX106" s="178"/>
    </row>
    <row r="107" spans="1:76" ht="12.75" customHeight="1">
      <c r="A107" s="178"/>
      <c r="B107" s="494"/>
      <c r="C107" s="495"/>
      <c r="D107" s="495"/>
      <c r="E107" s="495"/>
      <c r="F107" s="495"/>
      <c r="G107" s="495"/>
      <c r="H107" s="495"/>
      <c r="I107" s="495"/>
      <c r="J107" s="495"/>
      <c r="K107" s="495"/>
      <c r="L107" s="495"/>
      <c r="M107" s="495"/>
      <c r="N107" s="495"/>
      <c r="O107" s="495"/>
      <c r="P107" s="495"/>
      <c r="Q107" s="495"/>
      <c r="R107" s="495"/>
      <c r="S107" s="496"/>
      <c r="T107" s="500"/>
      <c r="U107" s="500"/>
      <c r="V107" s="500"/>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5"/>
      <c r="BC107" s="486"/>
      <c r="BD107" s="486"/>
      <c r="BE107" s="486"/>
      <c r="BF107" s="486"/>
      <c r="BG107" s="486"/>
      <c r="BH107" s="486"/>
      <c r="BI107" s="486"/>
      <c r="BJ107" s="486"/>
      <c r="BK107" s="486"/>
      <c r="BL107" s="486"/>
      <c r="BM107" s="486"/>
      <c r="BN107" s="486"/>
      <c r="BO107" s="486"/>
      <c r="BP107" s="486"/>
      <c r="BQ107" s="486"/>
      <c r="BR107" s="486"/>
      <c r="BS107" s="486"/>
      <c r="BT107" s="486"/>
      <c r="BU107" s="486"/>
      <c r="BV107" s="486"/>
      <c r="BW107" s="487"/>
      <c r="BX107" s="178"/>
    </row>
    <row r="108" spans="1:76" ht="12.75" customHeight="1">
      <c r="A108" s="178"/>
      <c r="B108" s="497"/>
      <c r="C108" s="498"/>
      <c r="D108" s="498"/>
      <c r="E108" s="498"/>
      <c r="F108" s="498"/>
      <c r="G108" s="498"/>
      <c r="H108" s="498"/>
      <c r="I108" s="498"/>
      <c r="J108" s="498"/>
      <c r="K108" s="498"/>
      <c r="L108" s="498"/>
      <c r="M108" s="498"/>
      <c r="N108" s="498"/>
      <c r="O108" s="498"/>
      <c r="P108" s="498"/>
      <c r="Q108" s="498"/>
      <c r="R108" s="498"/>
      <c r="S108" s="499"/>
      <c r="T108" s="500"/>
      <c r="U108" s="500"/>
      <c r="V108" s="500"/>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1"/>
      <c r="AZ108" s="481"/>
      <c r="BA108" s="481"/>
      <c r="BB108" s="488"/>
      <c r="BC108" s="489"/>
      <c r="BD108" s="489"/>
      <c r="BE108" s="489"/>
      <c r="BF108" s="489"/>
      <c r="BG108" s="489"/>
      <c r="BH108" s="489"/>
      <c r="BI108" s="489"/>
      <c r="BJ108" s="489"/>
      <c r="BK108" s="489"/>
      <c r="BL108" s="489"/>
      <c r="BM108" s="489"/>
      <c r="BN108" s="489"/>
      <c r="BO108" s="489"/>
      <c r="BP108" s="489"/>
      <c r="BQ108" s="489"/>
      <c r="BR108" s="489"/>
      <c r="BS108" s="489"/>
      <c r="BT108" s="489"/>
      <c r="BU108" s="489"/>
      <c r="BV108" s="489"/>
      <c r="BW108" s="490"/>
      <c r="BX108" s="178"/>
    </row>
    <row r="109" spans="1:76" ht="12.75" customHeight="1">
      <c r="A109" s="178"/>
      <c r="B109" s="491" t="s">
        <v>1320</v>
      </c>
      <c r="C109" s="492"/>
      <c r="D109" s="492"/>
      <c r="E109" s="492"/>
      <c r="F109" s="492"/>
      <c r="G109" s="492"/>
      <c r="H109" s="492"/>
      <c r="I109" s="492"/>
      <c r="J109" s="492"/>
      <c r="K109" s="492"/>
      <c r="L109" s="492"/>
      <c r="M109" s="492"/>
      <c r="N109" s="492"/>
      <c r="O109" s="492"/>
      <c r="P109" s="492"/>
      <c r="Q109" s="492"/>
      <c r="R109" s="492"/>
      <c r="S109" s="493"/>
      <c r="T109" s="500">
        <v>3.1</v>
      </c>
      <c r="U109" s="500"/>
      <c r="V109" s="500"/>
      <c r="W109" s="480" t="s">
        <v>1350</v>
      </c>
      <c r="X109" s="481"/>
      <c r="Y109" s="481"/>
      <c r="Z109" s="481"/>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1"/>
      <c r="AY109" s="481"/>
      <c r="AZ109" s="481"/>
      <c r="BA109" s="481"/>
      <c r="BB109" s="482" t="str">
        <f>IF('E-OG'!O430&gt;0,"","No se anexa el formato de Presupuesto de Egresos Económica y por Objeto del Gasto o falta integrar información.")</f>
        <v/>
      </c>
      <c r="BC109" s="483"/>
      <c r="BD109" s="483"/>
      <c r="BE109" s="483"/>
      <c r="BF109" s="483"/>
      <c r="BG109" s="483"/>
      <c r="BH109" s="483"/>
      <c r="BI109" s="483"/>
      <c r="BJ109" s="483"/>
      <c r="BK109" s="483"/>
      <c r="BL109" s="483"/>
      <c r="BM109" s="483"/>
      <c r="BN109" s="483"/>
      <c r="BO109" s="483"/>
      <c r="BP109" s="483"/>
      <c r="BQ109" s="483"/>
      <c r="BR109" s="483"/>
      <c r="BS109" s="483"/>
      <c r="BT109" s="483"/>
      <c r="BU109" s="483"/>
      <c r="BV109" s="483"/>
      <c r="BW109" s="484"/>
      <c r="BX109" s="178"/>
    </row>
    <row r="110" spans="1:76" ht="12.75" customHeight="1">
      <c r="A110" s="178"/>
      <c r="B110" s="494"/>
      <c r="C110" s="495"/>
      <c r="D110" s="495"/>
      <c r="E110" s="495"/>
      <c r="F110" s="495"/>
      <c r="G110" s="495"/>
      <c r="H110" s="495"/>
      <c r="I110" s="495"/>
      <c r="J110" s="495"/>
      <c r="K110" s="495"/>
      <c r="L110" s="495"/>
      <c r="M110" s="495"/>
      <c r="N110" s="495"/>
      <c r="O110" s="495"/>
      <c r="P110" s="495"/>
      <c r="Q110" s="495"/>
      <c r="R110" s="495"/>
      <c r="S110" s="496"/>
      <c r="T110" s="500"/>
      <c r="U110" s="500"/>
      <c r="V110" s="500"/>
      <c r="W110" s="480"/>
      <c r="X110" s="481"/>
      <c r="Y110" s="481"/>
      <c r="Z110" s="481"/>
      <c r="AA110" s="481"/>
      <c r="AB110" s="481"/>
      <c r="AC110" s="481"/>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1"/>
      <c r="AY110" s="481"/>
      <c r="AZ110" s="481"/>
      <c r="BA110" s="481"/>
      <c r="BB110" s="485"/>
      <c r="BC110" s="486"/>
      <c r="BD110" s="486"/>
      <c r="BE110" s="486"/>
      <c r="BF110" s="486"/>
      <c r="BG110" s="486"/>
      <c r="BH110" s="486"/>
      <c r="BI110" s="486"/>
      <c r="BJ110" s="486"/>
      <c r="BK110" s="486"/>
      <c r="BL110" s="486"/>
      <c r="BM110" s="486"/>
      <c r="BN110" s="486"/>
      <c r="BO110" s="486"/>
      <c r="BP110" s="486"/>
      <c r="BQ110" s="486"/>
      <c r="BR110" s="486"/>
      <c r="BS110" s="486"/>
      <c r="BT110" s="486"/>
      <c r="BU110" s="486"/>
      <c r="BV110" s="486"/>
      <c r="BW110" s="487"/>
      <c r="BX110" s="178"/>
    </row>
    <row r="111" spans="1:76" ht="12.75" customHeight="1">
      <c r="A111" s="178"/>
      <c r="B111" s="494"/>
      <c r="C111" s="495"/>
      <c r="D111" s="495"/>
      <c r="E111" s="495"/>
      <c r="F111" s="495"/>
      <c r="G111" s="495"/>
      <c r="H111" s="495"/>
      <c r="I111" s="495"/>
      <c r="J111" s="495"/>
      <c r="K111" s="495"/>
      <c r="L111" s="495"/>
      <c r="M111" s="495"/>
      <c r="N111" s="495"/>
      <c r="O111" s="495"/>
      <c r="P111" s="495"/>
      <c r="Q111" s="495"/>
      <c r="R111" s="495"/>
      <c r="S111" s="496"/>
      <c r="T111" s="500"/>
      <c r="U111" s="500"/>
      <c r="V111" s="500"/>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5"/>
      <c r="BC111" s="486"/>
      <c r="BD111" s="486"/>
      <c r="BE111" s="486"/>
      <c r="BF111" s="486"/>
      <c r="BG111" s="486"/>
      <c r="BH111" s="486"/>
      <c r="BI111" s="486"/>
      <c r="BJ111" s="486"/>
      <c r="BK111" s="486"/>
      <c r="BL111" s="486"/>
      <c r="BM111" s="486"/>
      <c r="BN111" s="486"/>
      <c r="BO111" s="486"/>
      <c r="BP111" s="486"/>
      <c r="BQ111" s="486"/>
      <c r="BR111" s="486"/>
      <c r="BS111" s="486"/>
      <c r="BT111" s="486"/>
      <c r="BU111" s="486"/>
      <c r="BV111" s="486"/>
      <c r="BW111" s="487"/>
      <c r="BX111" s="178"/>
    </row>
    <row r="112" spans="1:76" ht="12.75" customHeight="1">
      <c r="A112" s="178"/>
      <c r="B112" s="494"/>
      <c r="C112" s="495"/>
      <c r="D112" s="495"/>
      <c r="E112" s="495"/>
      <c r="F112" s="495"/>
      <c r="G112" s="495"/>
      <c r="H112" s="495"/>
      <c r="I112" s="495"/>
      <c r="J112" s="495"/>
      <c r="K112" s="495"/>
      <c r="L112" s="495"/>
      <c r="M112" s="495"/>
      <c r="N112" s="495"/>
      <c r="O112" s="495"/>
      <c r="P112" s="495"/>
      <c r="Q112" s="495"/>
      <c r="R112" s="495"/>
      <c r="S112" s="496"/>
      <c r="T112" s="500"/>
      <c r="U112" s="500"/>
      <c r="V112" s="500"/>
      <c r="W112" s="481"/>
      <c r="X112" s="481"/>
      <c r="Y112" s="481"/>
      <c r="Z112" s="481"/>
      <c r="AA112" s="481"/>
      <c r="AB112" s="481"/>
      <c r="AC112" s="481"/>
      <c r="AD112" s="481"/>
      <c r="AE112" s="481"/>
      <c r="AF112" s="481"/>
      <c r="AG112" s="481"/>
      <c r="AH112" s="481"/>
      <c r="AI112" s="481"/>
      <c r="AJ112" s="481"/>
      <c r="AK112" s="481"/>
      <c r="AL112" s="481"/>
      <c r="AM112" s="481"/>
      <c r="AN112" s="481"/>
      <c r="AO112" s="481"/>
      <c r="AP112" s="481"/>
      <c r="AQ112" s="481"/>
      <c r="AR112" s="481"/>
      <c r="AS112" s="481"/>
      <c r="AT112" s="481"/>
      <c r="AU112" s="481"/>
      <c r="AV112" s="481"/>
      <c r="AW112" s="481"/>
      <c r="AX112" s="481"/>
      <c r="AY112" s="481"/>
      <c r="AZ112" s="481"/>
      <c r="BA112" s="481"/>
      <c r="BB112" s="488"/>
      <c r="BC112" s="489"/>
      <c r="BD112" s="489"/>
      <c r="BE112" s="489"/>
      <c r="BF112" s="489"/>
      <c r="BG112" s="489"/>
      <c r="BH112" s="489"/>
      <c r="BI112" s="489"/>
      <c r="BJ112" s="489"/>
      <c r="BK112" s="489"/>
      <c r="BL112" s="489"/>
      <c r="BM112" s="489"/>
      <c r="BN112" s="489"/>
      <c r="BO112" s="489"/>
      <c r="BP112" s="489"/>
      <c r="BQ112" s="489"/>
      <c r="BR112" s="489"/>
      <c r="BS112" s="489"/>
      <c r="BT112" s="489"/>
      <c r="BU112" s="489"/>
      <c r="BV112" s="489"/>
      <c r="BW112" s="490"/>
      <c r="BX112" s="178"/>
    </row>
    <row r="113" spans="1:76" ht="12.75" customHeight="1">
      <c r="A113" s="178"/>
      <c r="B113" s="494"/>
      <c r="C113" s="495"/>
      <c r="D113" s="495"/>
      <c r="E113" s="495"/>
      <c r="F113" s="495"/>
      <c r="G113" s="495"/>
      <c r="H113" s="495"/>
      <c r="I113" s="495"/>
      <c r="J113" s="495"/>
      <c r="K113" s="495"/>
      <c r="L113" s="495"/>
      <c r="M113" s="495"/>
      <c r="N113" s="495"/>
      <c r="O113" s="495"/>
      <c r="P113" s="495"/>
      <c r="Q113" s="495"/>
      <c r="R113" s="495"/>
      <c r="S113" s="496"/>
      <c r="T113" s="500">
        <v>3.2</v>
      </c>
      <c r="U113" s="500"/>
      <c r="V113" s="500"/>
      <c r="W113" s="523" t="s">
        <v>1352</v>
      </c>
      <c r="X113" s="524"/>
      <c r="Y113" s="524"/>
      <c r="Z113" s="524"/>
      <c r="AA113" s="524"/>
      <c r="AB113" s="524"/>
      <c r="AC113" s="524"/>
      <c r="AD113" s="524"/>
      <c r="AE113" s="524"/>
      <c r="AF113" s="524"/>
      <c r="AG113" s="524"/>
      <c r="AH113" s="524"/>
      <c r="AI113" s="524"/>
      <c r="AJ113" s="524"/>
      <c r="AK113" s="524"/>
      <c r="AL113" s="524"/>
      <c r="AM113" s="524"/>
      <c r="AN113" s="524"/>
      <c r="AO113" s="524"/>
      <c r="AP113" s="524"/>
      <c r="AQ113" s="524"/>
      <c r="AR113" s="524"/>
      <c r="AS113" s="524"/>
      <c r="AT113" s="524"/>
      <c r="AU113" s="524"/>
      <c r="AV113" s="524"/>
      <c r="AW113" s="524"/>
      <c r="AX113" s="524"/>
      <c r="AY113" s="524"/>
      <c r="AZ113" s="524"/>
      <c r="BA113" s="525"/>
      <c r="BB113" s="482" t="str">
        <f>IF(N6="H. Ayuntamiento",IF(H4=0," ","En la estimación de los Egresos se dejo de presupuestar en algunos de los rubros que integran las partidas: "&amp;IF('E-OG'!H434&lt;1,"111 ",)&amp;IF('E-OG'!H435&lt;1,"113 ",)&amp;IF('E-OG'!H436&lt;1,"132 ",)&amp;IF('E-OG'!H437&lt;1,"141 ",)&amp;IF('E-OG'!H438&lt;1,"143 ",)),"")</f>
        <v xml:space="preserve">En la estimación de los Egresos se dejo de presupuestar en algunos de los rubros que integran las partidas: </v>
      </c>
      <c r="BC113" s="483"/>
      <c r="BD113" s="483"/>
      <c r="BE113" s="483"/>
      <c r="BF113" s="483"/>
      <c r="BG113" s="483"/>
      <c r="BH113" s="483"/>
      <c r="BI113" s="483"/>
      <c r="BJ113" s="483"/>
      <c r="BK113" s="483"/>
      <c r="BL113" s="483"/>
      <c r="BM113" s="483"/>
      <c r="BN113" s="483"/>
      <c r="BO113" s="483"/>
      <c r="BP113" s="483"/>
      <c r="BQ113" s="483"/>
      <c r="BR113" s="483"/>
      <c r="BS113" s="483"/>
      <c r="BT113" s="483"/>
      <c r="BU113" s="483"/>
      <c r="BV113" s="483"/>
      <c r="BW113" s="484"/>
      <c r="BX113" s="178"/>
    </row>
    <row r="114" spans="1:76" ht="12.75" customHeight="1">
      <c r="A114" s="178"/>
      <c r="B114" s="494"/>
      <c r="C114" s="495"/>
      <c r="D114" s="495"/>
      <c r="E114" s="495"/>
      <c r="F114" s="495"/>
      <c r="G114" s="495"/>
      <c r="H114" s="495"/>
      <c r="I114" s="495"/>
      <c r="J114" s="495"/>
      <c r="K114" s="495"/>
      <c r="L114" s="495"/>
      <c r="M114" s="495"/>
      <c r="N114" s="495"/>
      <c r="O114" s="495"/>
      <c r="P114" s="495"/>
      <c r="Q114" s="495"/>
      <c r="R114" s="495"/>
      <c r="S114" s="496"/>
      <c r="T114" s="500"/>
      <c r="U114" s="500"/>
      <c r="V114" s="500"/>
      <c r="W114" s="526"/>
      <c r="X114" s="527"/>
      <c r="Y114" s="527"/>
      <c r="Z114" s="527"/>
      <c r="AA114" s="527"/>
      <c r="AB114" s="527"/>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27"/>
      <c r="AY114" s="527"/>
      <c r="AZ114" s="527"/>
      <c r="BA114" s="528"/>
      <c r="BB114" s="485"/>
      <c r="BC114" s="486"/>
      <c r="BD114" s="486"/>
      <c r="BE114" s="486"/>
      <c r="BF114" s="486"/>
      <c r="BG114" s="486"/>
      <c r="BH114" s="486"/>
      <c r="BI114" s="486"/>
      <c r="BJ114" s="486"/>
      <c r="BK114" s="486"/>
      <c r="BL114" s="486"/>
      <c r="BM114" s="486"/>
      <c r="BN114" s="486"/>
      <c r="BO114" s="486"/>
      <c r="BP114" s="486"/>
      <c r="BQ114" s="486"/>
      <c r="BR114" s="486"/>
      <c r="BS114" s="486"/>
      <c r="BT114" s="486"/>
      <c r="BU114" s="486"/>
      <c r="BV114" s="486"/>
      <c r="BW114" s="487"/>
      <c r="BX114" s="178"/>
    </row>
    <row r="115" spans="1:76" ht="12.75" customHeight="1">
      <c r="A115" s="178"/>
      <c r="B115" s="494"/>
      <c r="C115" s="495"/>
      <c r="D115" s="495"/>
      <c r="E115" s="495"/>
      <c r="F115" s="495"/>
      <c r="G115" s="495"/>
      <c r="H115" s="495"/>
      <c r="I115" s="495"/>
      <c r="J115" s="495"/>
      <c r="K115" s="495"/>
      <c r="L115" s="495"/>
      <c r="M115" s="495"/>
      <c r="N115" s="495"/>
      <c r="O115" s="495"/>
      <c r="P115" s="495"/>
      <c r="Q115" s="495"/>
      <c r="R115" s="495"/>
      <c r="S115" s="496"/>
      <c r="T115" s="500"/>
      <c r="U115" s="500"/>
      <c r="V115" s="500"/>
      <c r="W115" s="526"/>
      <c r="X115" s="527"/>
      <c r="Y115" s="527"/>
      <c r="Z115" s="527"/>
      <c r="AA115" s="527"/>
      <c r="AB115" s="527"/>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27"/>
      <c r="AY115" s="527"/>
      <c r="AZ115" s="527"/>
      <c r="BA115" s="528"/>
      <c r="BB115" s="485"/>
      <c r="BC115" s="486"/>
      <c r="BD115" s="486"/>
      <c r="BE115" s="486"/>
      <c r="BF115" s="486"/>
      <c r="BG115" s="486"/>
      <c r="BH115" s="486"/>
      <c r="BI115" s="486"/>
      <c r="BJ115" s="486"/>
      <c r="BK115" s="486"/>
      <c r="BL115" s="486"/>
      <c r="BM115" s="486"/>
      <c r="BN115" s="486"/>
      <c r="BO115" s="486"/>
      <c r="BP115" s="486"/>
      <c r="BQ115" s="486"/>
      <c r="BR115" s="486"/>
      <c r="BS115" s="486"/>
      <c r="BT115" s="486"/>
      <c r="BU115" s="486"/>
      <c r="BV115" s="486"/>
      <c r="BW115" s="487"/>
      <c r="BX115" s="178"/>
    </row>
    <row r="116" spans="1:76" ht="12.75" customHeight="1">
      <c r="A116" s="178"/>
      <c r="B116" s="494"/>
      <c r="C116" s="495"/>
      <c r="D116" s="495"/>
      <c r="E116" s="495"/>
      <c r="F116" s="495"/>
      <c r="G116" s="495"/>
      <c r="H116" s="495"/>
      <c r="I116" s="495"/>
      <c r="J116" s="495"/>
      <c r="K116" s="495"/>
      <c r="L116" s="495"/>
      <c r="M116" s="495"/>
      <c r="N116" s="495"/>
      <c r="O116" s="495"/>
      <c r="P116" s="495"/>
      <c r="Q116" s="495"/>
      <c r="R116" s="495"/>
      <c r="S116" s="496"/>
      <c r="T116" s="500"/>
      <c r="U116" s="500"/>
      <c r="V116" s="500"/>
      <c r="W116" s="529"/>
      <c r="X116" s="530"/>
      <c r="Y116" s="530"/>
      <c r="Z116" s="530"/>
      <c r="AA116" s="530"/>
      <c r="AB116" s="530"/>
      <c r="AC116" s="530"/>
      <c r="AD116" s="530"/>
      <c r="AE116" s="530"/>
      <c r="AF116" s="530"/>
      <c r="AG116" s="530"/>
      <c r="AH116" s="530"/>
      <c r="AI116" s="530"/>
      <c r="AJ116" s="530"/>
      <c r="AK116" s="530"/>
      <c r="AL116" s="530"/>
      <c r="AM116" s="530"/>
      <c r="AN116" s="530"/>
      <c r="AO116" s="530"/>
      <c r="AP116" s="530"/>
      <c r="AQ116" s="530"/>
      <c r="AR116" s="530"/>
      <c r="AS116" s="530"/>
      <c r="AT116" s="530"/>
      <c r="AU116" s="530"/>
      <c r="AV116" s="530"/>
      <c r="AW116" s="530"/>
      <c r="AX116" s="530"/>
      <c r="AY116" s="530"/>
      <c r="AZ116" s="530"/>
      <c r="BA116" s="531"/>
      <c r="BB116" s="488"/>
      <c r="BC116" s="489"/>
      <c r="BD116" s="489"/>
      <c r="BE116" s="489"/>
      <c r="BF116" s="489"/>
      <c r="BG116" s="489"/>
      <c r="BH116" s="489"/>
      <c r="BI116" s="489"/>
      <c r="BJ116" s="489"/>
      <c r="BK116" s="489"/>
      <c r="BL116" s="489"/>
      <c r="BM116" s="489"/>
      <c r="BN116" s="489"/>
      <c r="BO116" s="489"/>
      <c r="BP116" s="489"/>
      <c r="BQ116" s="489"/>
      <c r="BR116" s="489"/>
      <c r="BS116" s="489"/>
      <c r="BT116" s="489"/>
      <c r="BU116" s="489"/>
      <c r="BV116" s="489"/>
      <c r="BW116" s="490"/>
      <c r="BX116" s="178"/>
    </row>
    <row r="117" spans="1:76" ht="12.75" customHeight="1">
      <c r="A117" s="178"/>
      <c r="B117" s="494"/>
      <c r="C117" s="495"/>
      <c r="D117" s="495"/>
      <c r="E117" s="495"/>
      <c r="F117" s="495"/>
      <c r="G117" s="495"/>
      <c r="H117" s="495"/>
      <c r="I117" s="495"/>
      <c r="J117" s="495"/>
      <c r="K117" s="495"/>
      <c r="L117" s="495"/>
      <c r="M117" s="495"/>
      <c r="N117" s="495"/>
      <c r="O117" s="495"/>
      <c r="P117" s="495"/>
      <c r="Q117" s="495"/>
      <c r="R117" s="495"/>
      <c r="S117" s="496"/>
      <c r="T117" s="500">
        <v>3.31</v>
      </c>
      <c r="U117" s="500"/>
      <c r="V117" s="500"/>
      <c r="W117" s="514" t="s">
        <v>1351</v>
      </c>
      <c r="X117" s="515"/>
      <c r="Y117" s="515"/>
      <c r="Z117" s="515"/>
      <c r="AA117" s="515"/>
      <c r="AB117" s="515"/>
      <c r="AC117" s="515"/>
      <c r="AD117" s="515"/>
      <c r="AE117" s="515"/>
      <c r="AF117" s="515"/>
      <c r="AG117" s="515"/>
      <c r="AH117" s="515"/>
      <c r="AI117" s="515"/>
      <c r="AJ117" s="515"/>
      <c r="AK117" s="515"/>
      <c r="AL117" s="515"/>
      <c r="AM117" s="515"/>
      <c r="AN117" s="515"/>
      <c r="AO117" s="515"/>
      <c r="AP117" s="515"/>
      <c r="AQ117" s="515"/>
      <c r="AR117" s="515"/>
      <c r="AS117" s="515"/>
      <c r="AT117" s="515"/>
      <c r="AU117" s="515"/>
      <c r="AV117" s="515"/>
      <c r="AW117" s="515"/>
      <c r="AX117" s="515"/>
      <c r="AY117" s="515"/>
      <c r="AZ117" s="515"/>
      <c r="BA117" s="516"/>
      <c r="BB117" s="501" t="str">
        <f>IF('Est. Ing.'!C39='Est. Egr.'!D16,"","Los Ingresos estimados con Recursos Propios es $"&amp;'Est. Ing.'!C39&amp;" y en los Egresos con el mismo recurso se presupuestan $"&amp;'Est. Egr.'!D16&amp;", por lo que no existe equilibrio.")</f>
        <v/>
      </c>
      <c r="BC117" s="502"/>
      <c r="BD117" s="502"/>
      <c r="BE117" s="502"/>
      <c r="BF117" s="502"/>
      <c r="BG117" s="502"/>
      <c r="BH117" s="502"/>
      <c r="BI117" s="502"/>
      <c r="BJ117" s="502"/>
      <c r="BK117" s="502"/>
      <c r="BL117" s="502"/>
      <c r="BM117" s="502"/>
      <c r="BN117" s="502"/>
      <c r="BO117" s="502"/>
      <c r="BP117" s="502"/>
      <c r="BQ117" s="502"/>
      <c r="BR117" s="502"/>
      <c r="BS117" s="502"/>
      <c r="BT117" s="502"/>
      <c r="BU117" s="502"/>
      <c r="BV117" s="502"/>
      <c r="BW117" s="503"/>
      <c r="BX117" s="178"/>
    </row>
    <row r="118" spans="1:76" ht="12.75" customHeight="1">
      <c r="A118" s="178"/>
      <c r="B118" s="494"/>
      <c r="C118" s="495"/>
      <c r="D118" s="495"/>
      <c r="E118" s="495"/>
      <c r="F118" s="495"/>
      <c r="G118" s="495"/>
      <c r="H118" s="495"/>
      <c r="I118" s="495"/>
      <c r="J118" s="495"/>
      <c r="K118" s="495"/>
      <c r="L118" s="495"/>
      <c r="M118" s="495"/>
      <c r="N118" s="495"/>
      <c r="O118" s="495"/>
      <c r="P118" s="495"/>
      <c r="Q118" s="495"/>
      <c r="R118" s="495"/>
      <c r="S118" s="496"/>
      <c r="T118" s="500"/>
      <c r="U118" s="500"/>
      <c r="V118" s="500"/>
      <c r="W118" s="517"/>
      <c r="X118" s="518"/>
      <c r="Y118" s="518"/>
      <c r="Z118" s="518"/>
      <c r="AA118" s="518"/>
      <c r="AB118" s="518"/>
      <c r="AC118" s="518"/>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18"/>
      <c r="AY118" s="518"/>
      <c r="AZ118" s="518"/>
      <c r="BA118" s="519"/>
      <c r="BB118" s="504"/>
      <c r="BC118" s="505"/>
      <c r="BD118" s="505"/>
      <c r="BE118" s="505"/>
      <c r="BF118" s="505"/>
      <c r="BG118" s="505"/>
      <c r="BH118" s="505"/>
      <c r="BI118" s="505"/>
      <c r="BJ118" s="505"/>
      <c r="BK118" s="505"/>
      <c r="BL118" s="505"/>
      <c r="BM118" s="505"/>
      <c r="BN118" s="505"/>
      <c r="BO118" s="505"/>
      <c r="BP118" s="505"/>
      <c r="BQ118" s="505"/>
      <c r="BR118" s="505"/>
      <c r="BS118" s="505"/>
      <c r="BT118" s="505"/>
      <c r="BU118" s="505"/>
      <c r="BV118" s="505"/>
      <c r="BW118" s="506"/>
      <c r="BX118" s="178"/>
    </row>
    <row r="119" spans="1:76" ht="12.75" customHeight="1">
      <c r="A119" s="178"/>
      <c r="B119" s="494"/>
      <c r="C119" s="495"/>
      <c r="D119" s="495"/>
      <c r="E119" s="495"/>
      <c r="F119" s="495"/>
      <c r="G119" s="495"/>
      <c r="H119" s="495"/>
      <c r="I119" s="495"/>
      <c r="J119" s="495"/>
      <c r="K119" s="495"/>
      <c r="L119" s="495"/>
      <c r="M119" s="495"/>
      <c r="N119" s="495"/>
      <c r="O119" s="495"/>
      <c r="P119" s="495"/>
      <c r="Q119" s="495"/>
      <c r="R119" s="495"/>
      <c r="S119" s="496"/>
      <c r="T119" s="500"/>
      <c r="U119" s="500"/>
      <c r="V119" s="500"/>
      <c r="W119" s="517"/>
      <c r="X119" s="518"/>
      <c r="Y119" s="518"/>
      <c r="Z119" s="518"/>
      <c r="AA119" s="518"/>
      <c r="AB119" s="518"/>
      <c r="AC119" s="518"/>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18"/>
      <c r="AY119" s="518"/>
      <c r="AZ119" s="518"/>
      <c r="BA119" s="519"/>
      <c r="BB119" s="504"/>
      <c r="BC119" s="505"/>
      <c r="BD119" s="505"/>
      <c r="BE119" s="505"/>
      <c r="BF119" s="505"/>
      <c r="BG119" s="505"/>
      <c r="BH119" s="505"/>
      <c r="BI119" s="505"/>
      <c r="BJ119" s="505"/>
      <c r="BK119" s="505"/>
      <c r="BL119" s="505"/>
      <c r="BM119" s="505"/>
      <c r="BN119" s="505"/>
      <c r="BO119" s="505"/>
      <c r="BP119" s="505"/>
      <c r="BQ119" s="505"/>
      <c r="BR119" s="505"/>
      <c r="BS119" s="505"/>
      <c r="BT119" s="505"/>
      <c r="BU119" s="505"/>
      <c r="BV119" s="505"/>
      <c r="BW119" s="506"/>
      <c r="BX119" s="178"/>
    </row>
    <row r="120" spans="1:76" ht="12.75" customHeight="1">
      <c r="A120" s="178"/>
      <c r="B120" s="494"/>
      <c r="C120" s="495"/>
      <c r="D120" s="495"/>
      <c r="E120" s="495"/>
      <c r="F120" s="495"/>
      <c r="G120" s="495"/>
      <c r="H120" s="495"/>
      <c r="I120" s="495"/>
      <c r="J120" s="495"/>
      <c r="K120" s="495"/>
      <c r="L120" s="495"/>
      <c r="M120" s="495"/>
      <c r="N120" s="495"/>
      <c r="O120" s="495"/>
      <c r="P120" s="495"/>
      <c r="Q120" s="495"/>
      <c r="R120" s="495"/>
      <c r="S120" s="496"/>
      <c r="T120" s="500"/>
      <c r="U120" s="500"/>
      <c r="V120" s="500"/>
      <c r="W120" s="517"/>
      <c r="X120" s="518"/>
      <c r="Y120" s="518"/>
      <c r="Z120" s="518"/>
      <c r="AA120" s="518"/>
      <c r="AB120" s="518"/>
      <c r="AC120" s="518"/>
      <c r="AD120" s="518"/>
      <c r="AE120" s="518"/>
      <c r="AF120" s="518"/>
      <c r="AG120" s="518"/>
      <c r="AH120" s="518"/>
      <c r="AI120" s="518"/>
      <c r="AJ120" s="518"/>
      <c r="AK120" s="518"/>
      <c r="AL120" s="518"/>
      <c r="AM120" s="518"/>
      <c r="AN120" s="518"/>
      <c r="AO120" s="518"/>
      <c r="AP120" s="518"/>
      <c r="AQ120" s="518"/>
      <c r="AR120" s="518"/>
      <c r="AS120" s="518"/>
      <c r="AT120" s="518"/>
      <c r="AU120" s="518"/>
      <c r="AV120" s="518"/>
      <c r="AW120" s="518"/>
      <c r="AX120" s="518"/>
      <c r="AY120" s="518"/>
      <c r="AZ120" s="518"/>
      <c r="BA120" s="519"/>
      <c r="BB120" s="510"/>
      <c r="BC120" s="511"/>
      <c r="BD120" s="511"/>
      <c r="BE120" s="511"/>
      <c r="BF120" s="511"/>
      <c r="BG120" s="511"/>
      <c r="BH120" s="511"/>
      <c r="BI120" s="511"/>
      <c r="BJ120" s="511"/>
      <c r="BK120" s="511"/>
      <c r="BL120" s="511"/>
      <c r="BM120" s="511"/>
      <c r="BN120" s="511"/>
      <c r="BO120" s="511"/>
      <c r="BP120" s="511"/>
      <c r="BQ120" s="511"/>
      <c r="BR120" s="511"/>
      <c r="BS120" s="511"/>
      <c r="BT120" s="511"/>
      <c r="BU120" s="511"/>
      <c r="BV120" s="511"/>
      <c r="BW120" s="512"/>
      <c r="BX120" s="178"/>
    </row>
    <row r="121" spans="1:76" ht="12.75" customHeight="1">
      <c r="A121" s="178"/>
      <c r="B121" s="494"/>
      <c r="C121" s="495"/>
      <c r="D121" s="495"/>
      <c r="E121" s="495"/>
      <c r="F121" s="495"/>
      <c r="G121" s="495"/>
      <c r="H121" s="495"/>
      <c r="I121" s="495"/>
      <c r="J121" s="495"/>
      <c r="K121" s="495"/>
      <c r="L121" s="495"/>
      <c r="M121" s="495"/>
      <c r="N121" s="495"/>
      <c r="O121" s="495"/>
      <c r="P121" s="495"/>
      <c r="Q121" s="495"/>
      <c r="R121" s="495"/>
      <c r="S121" s="496"/>
      <c r="T121" s="500">
        <v>3.32</v>
      </c>
      <c r="U121" s="500"/>
      <c r="V121" s="500"/>
      <c r="W121" s="517"/>
      <c r="X121" s="518"/>
      <c r="Y121" s="518"/>
      <c r="Z121" s="518"/>
      <c r="AA121" s="518"/>
      <c r="AB121" s="518"/>
      <c r="AC121" s="518"/>
      <c r="AD121" s="518"/>
      <c r="AE121" s="518"/>
      <c r="AF121" s="518"/>
      <c r="AG121" s="518"/>
      <c r="AH121" s="518"/>
      <c r="AI121" s="518"/>
      <c r="AJ121" s="518"/>
      <c r="AK121" s="518"/>
      <c r="AL121" s="518"/>
      <c r="AM121" s="518"/>
      <c r="AN121" s="518"/>
      <c r="AO121" s="518"/>
      <c r="AP121" s="518"/>
      <c r="AQ121" s="518"/>
      <c r="AR121" s="518"/>
      <c r="AS121" s="518"/>
      <c r="AT121" s="518"/>
      <c r="AU121" s="518"/>
      <c r="AV121" s="518"/>
      <c r="AW121" s="518"/>
      <c r="AX121" s="518"/>
      <c r="AY121" s="518"/>
      <c r="AZ121" s="518"/>
      <c r="BA121" s="519"/>
      <c r="BB121" s="501" t="str">
        <f>IF('Est. Ing.'!C47='Est. Egr.'!D24,"","Los Ingresos estimados con Aportaciones Federales es $"&amp;'Est. Ing.'!C47&amp;" y en los Egresos con el mismo recurso se presupuestan $"&amp;'Est. Egr.'!D24&amp;", por lo que no existe equilibrio.")</f>
        <v/>
      </c>
      <c r="BC121" s="502"/>
      <c r="BD121" s="502"/>
      <c r="BE121" s="502"/>
      <c r="BF121" s="502"/>
      <c r="BG121" s="502"/>
      <c r="BH121" s="502"/>
      <c r="BI121" s="502"/>
      <c r="BJ121" s="502"/>
      <c r="BK121" s="502"/>
      <c r="BL121" s="502"/>
      <c r="BM121" s="502"/>
      <c r="BN121" s="502"/>
      <c r="BO121" s="502"/>
      <c r="BP121" s="502"/>
      <c r="BQ121" s="502"/>
      <c r="BR121" s="502"/>
      <c r="BS121" s="502"/>
      <c r="BT121" s="502"/>
      <c r="BU121" s="502"/>
      <c r="BV121" s="502"/>
      <c r="BW121" s="503"/>
      <c r="BX121" s="178"/>
    </row>
    <row r="122" spans="1:76" ht="12.75" customHeight="1">
      <c r="A122" s="178"/>
      <c r="B122" s="494"/>
      <c r="C122" s="495"/>
      <c r="D122" s="495"/>
      <c r="E122" s="495"/>
      <c r="F122" s="495"/>
      <c r="G122" s="495"/>
      <c r="H122" s="495"/>
      <c r="I122" s="495"/>
      <c r="J122" s="495"/>
      <c r="K122" s="495"/>
      <c r="L122" s="495"/>
      <c r="M122" s="495"/>
      <c r="N122" s="495"/>
      <c r="O122" s="495"/>
      <c r="P122" s="495"/>
      <c r="Q122" s="495"/>
      <c r="R122" s="495"/>
      <c r="S122" s="496"/>
      <c r="T122" s="500"/>
      <c r="U122" s="500"/>
      <c r="V122" s="500"/>
      <c r="W122" s="517"/>
      <c r="X122" s="518"/>
      <c r="Y122" s="518"/>
      <c r="Z122" s="518"/>
      <c r="AA122" s="518"/>
      <c r="AB122" s="518"/>
      <c r="AC122" s="518"/>
      <c r="AD122" s="518"/>
      <c r="AE122" s="518"/>
      <c r="AF122" s="518"/>
      <c r="AG122" s="518"/>
      <c r="AH122" s="518"/>
      <c r="AI122" s="518"/>
      <c r="AJ122" s="518"/>
      <c r="AK122" s="518"/>
      <c r="AL122" s="518"/>
      <c r="AM122" s="518"/>
      <c r="AN122" s="518"/>
      <c r="AO122" s="518"/>
      <c r="AP122" s="518"/>
      <c r="AQ122" s="518"/>
      <c r="AR122" s="518"/>
      <c r="AS122" s="518"/>
      <c r="AT122" s="518"/>
      <c r="AU122" s="518"/>
      <c r="AV122" s="518"/>
      <c r="AW122" s="518"/>
      <c r="AX122" s="518"/>
      <c r="AY122" s="518"/>
      <c r="AZ122" s="518"/>
      <c r="BA122" s="519"/>
      <c r="BB122" s="504"/>
      <c r="BC122" s="505"/>
      <c r="BD122" s="505"/>
      <c r="BE122" s="505"/>
      <c r="BF122" s="505"/>
      <c r="BG122" s="505"/>
      <c r="BH122" s="505"/>
      <c r="BI122" s="505"/>
      <c r="BJ122" s="505"/>
      <c r="BK122" s="505"/>
      <c r="BL122" s="505"/>
      <c r="BM122" s="505"/>
      <c r="BN122" s="505"/>
      <c r="BO122" s="505"/>
      <c r="BP122" s="505"/>
      <c r="BQ122" s="505"/>
      <c r="BR122" s="505"/>
      <c r="BS122" s="505"/>
      <c r="BT122" s="505"/>
      <c r="BU122" s="505"/>
      <c r="BV122" s="505"/>
      <c r="BW122" s="506"/>
      <c r="BX122" s="178"/>
    </row>
    <row r="123" spans="1:76" ht="12.75" customHeight="1">
      <c r="A123" s="178"/>
      <c r="B123" s="494"/>
      <c r="C123" s="495"/>
      <c r="D123" s="495"/>
      <c r="E123" s="495"/>
      <c r="F123" s="495"/>
      <c r="G123" s="495"/>
      <c r="H123" s="495"/>
      <c r="I123" s="495"/>
      <c r="J123" s="495"/>
      <c r="K123" s="495"/>
      <c r="L123" s="495"/>
      <c r="M123" s="495"/>
      <c r="N123" s="495"/>
      <c r="O123" s="495"/>
      <c r="P123" s="495"/>
      <c r="Q123" s="495"/>
      <c r="R123" s="495"/>
      <c r="S123" s="496"/>
      <c r="T123" s="500"/>
      <c r="U123" s="500"/>
      <c r="V123" s="500"/>
      <c r="W123" s="517"/>
      <c r="X123" s="518"/>
      <c r="Y123" s="518"/>
      <c r="Z123" s="518"/>
      <c r="AA123" s="518"/>
      <c r="AB123" s="518"/>
      <c r="AC123" s="518"/>
      <c r="AD123" s="518"/>
      <c r="AE123" s="518"/>
      <c r="AF123" s="518"/>
      <c r="AG123" s="518"/>
      <c r="AH123" s="518"/>
      <c r="AI123" s="518"/>
      <c r="AJ123" s="518"/>
      <c r="AK123" s="518"/>
      <c r="AL123" s="518"/>
      <c r="AM123" s="518"/>
      <c r="AN123" s="518"/>
      <c r="AO123" s="518"/>
      <c r="AP123" s="518"/>
      <c r="AQ123" s="518"/>
      <c r="AR123" s="518"/>
      <c r="AS123" s="518"/>
      <c r="AT123" s="518"/>
      <c r="AU123" s="518"/>
      <c r="AV123" s="518"/>
      <c r="AW123" s="518"/>
      <c r="AX123" s="518"/>
      <c r="AY123" s="518"/>
      <c r="AZ123" s="518"/>
      <c r="BA123" s="519"/>
      <c r="BB123" s="504"/>
      <c r="BC123" s="505"/>
      <c r="BD123" s="505"/>
      <c r="BE123" s="505"/>
      <c r="BF123" s="505"/>
      <c r="BG123" s="505"/>
      <c r="BH123" s="505"/>
      <c r="BI123" s="505"/>
      <c r="BJ123" s="505"/>
      <c r="BK123" s="505"/>
      <c r="BL123" s="505"/>
      <c r="BM123" s="505"/>
      <c r="BN123" s="505"/>
      <c r="BO123" s="505"/>
      <c r="BP123" s="505"/>
      <c r="BQ123" s="505"/>
      <c r="BR123" s="505"/>
      <c r="BS123" s="505"/>
      <c r="BT123" s="505"/>
      <c r="BU123" s="505"/>
      <c r="BV123" s="505"/>
      <c r="BW123" s="506"/>
      <c r="BX123" s="178"/>
    </row>
    <row r="124" spans="1:76" ht="12.75" customHeight="1">
      <c r="A124" s="178"/>
      <c r="B124" s="494"/>
      <c r="C124" s="495"/>
      <c r="D124" s="495"/>
      <c r="E124" s="495"/>
      <c r="F124" s="495"/>
      <c r="G124" s="495"/>
      <c r="H124" s="495"/>
      <c r="I124" s="495"/>
      <c r="J124" s="495"/>
      <c r="K124" s="495"/>
      <c r="L124" s="495"/>
      <c r="M124" s="495"/>
      <c r="N124" s="495"/>
      <c r="O124" s="495"/>
      <c r="P124" s="495"/>
      <c r="Q124" s="495"/>
      <c r="R124" s="495"/>
      <c r="S124" s="496"/>
      <c r="T124" s="500"/>
      <c r="U124" s="500"/>
      <c r="V124" s="500"/>
      <c r="W124" s="517"/>
      <c r="X124" s="518"/>
      <c r="Y124" s="518"/>
      <c r="Z124" s="518"/>
      <c r="AA124" s="518"/>
      <c r="AB124" s="518"/>
      <c r="AC124" s="518"/>
      <c r="AD124" s="518"/>
      <c r="AE124" s="518"/>
      <c r="AF124" s="518"/>
      <c r="AG124" s="518"/>
      <c r="AH124" s="518"/>
      <c r="AI124" s="518"/>
      <c r="AJ124" s="518"/>
      <c r="AK124" s="518"/>
      <c r="AL124" s="518"/>
      <c r="AM124" s="518"/>
      <c r="AN124" s="518"/>
      <c r="AO124" s="518"/>
      <c r="AP124" s="518"/>
      <c r="AQ124" s="518"/>
      <c r="AR124" s="518"/>
      <c r="AS124" s="518"/>
      <c r="AT124" s="518"/>
      <c r="AU124" s="518"/>
      <c r="AV124" s="518"/>
      <c r="AW124" s="518"/>
      <c r="AX124" s="518"/>
      <c r="AY124" s="518"/>
      <c r="AZ124" s="518"/>
      <c r="BA124" s="519"/>
      <c r="BB124" s="510"/>
      <c r="BC124" s="511"/>
      <c r="BD124" s="511"/>
      <c r="BE124" s="511"/>
      <c r="BF124" s="511"/>
      <c r="BG124" s="511"/>
      <c r="BH124" s="511"/>
      <c r="BI124" s="511"/>
      <c r="BJ124" s="511"/>
      <c r="BK124" s="511"/>
      <c r="BL124" s="511"/>
      <c r="BM124" s="511"/>
      <c r="BN124" s="511"/>
      <c r="BO124" s="511"/>
      <c r="BP124" s="511"/>
      <c r="BQ124" s="511"/>
      <c r="BR124" s="511"/>
      <c r="BS124" s="511"/>
      <c r="BT124" s="511"/>
      <c r="BU124" s="511"/>
      <c r="BV124" s="511"/>
      <c r="BW124" s="512"/>
      <c r="BX124" s="178"/>
    </row>
    <row r="125" spans="1:76" ht="12.75" customHeight="1">
      <c r="A125" s="178"/>
      <c r="B125" s="494"/>
      <c r="C125" s="495"/>
      <c r="D125" s="495"/>
      <c r="E125" s="495"/>
      <c r="F125" s="495"/>
      <c r="G125" s="495"/>
      <c r="H125" s="495"/>
      <c r="I125" s="495"/>
      <c r="J125" s="495"/>
      <c r="K125" s="495"/>
      <c r="L125" s="495"/>
      <c r="M125" s="495"/>
      <c r="N125" s="495"/>
      <c r="O125" s="495"/>
      <c r="P125" s="495"/>
      <c r="Q125" s="495"/>
      <c r="R125" s="495"/>
      <c r="S125" s="496"/>
      <c r="T125" s="500">
        <v>3.33</v>
      </c>
      <c r="U125" s="500"/>
      <c r="V125" s="500"/>
      <c r="W125" s="517"/>
      <c r="X125" s="518"/>
      <c r="Y125" s="518"/>
      <c r="Z125" s="518"/>
      <c r="AA125" s="518"/>
      <c r="AB125" s="518"/>
      <c r="AC125" s="518"/>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18"/>
      <c r="AY125" s="518"/>
      <c r="AZ125" s="518"/>
      <c r="BA125" s="519"/>
      <c r="BB125" s="501" t="str">
        <f>IF('Est. Ing.'!C76='Est. Egr.'!D53,"","Los Ingresos estimados con Programas Federales es $"&amp;'Est. Ing.'!C76&amp;" y en los Egresos con el mismo recurso se presupuestan $"&amp;'Est. Egr.'!D53&amp;", por lo que no existe equilibrio.")</f>
        <v/>
      </c>
      <c r="BC125" s="502"/>
      <c r="BD125" s="502"/>
      <c r="BE125" s="502"/>
      <c r="BF125" s="502"/>
      <c r="BG125" s="502"/>
      <c r="BH125" s="502"/>
      <c r="BI125" s="502"/>
      <c r="BJ125" s="502"/>
      <c r="BK125" s="502"/>
      <c r="BL125" s="502"/>
      <c r="BM125" s="502"/>
      <c r="BN125" s="502"/>
      <c r="BO125" s="502"/>
      <c r="BP125" s="502"/>
      <c r="BQ125" s="502"/>
      <c r="BR125" s="502"/>
      <c r="BS125" s="502"/>
      <c r="BT125" s="502"/>
      <c r="BU125" s="502"/>
      <c r="BV125" s="502"/>
      <c r="BW125" s="503"/>
      <c r="BX125" s="178"/>
    </row>
    <row r="126" spans="1:76" ht="12.75" customHeight="1">
      <c r="A126" s="178"/>
      <c r="B126" s="494"/>
      <c r="C126" s="495"/>
      <c r="D126" s="495"/>
      <c r="E126" s="495"/>
      <c r="F126" s="495"/>
      <c r="G126" s="495"/>
      <c r="H126" s="495"/>
      <c r="I126" s="495"/>
      <c r="J126" s="495"/>
      <c r="K126" s="495"/>
      <c r="L126" s="495"/>
      <c r="M126" s="495"/>
      <c r="N126" s="495"/>
      <c r="O126" s="495"/>
      <c r="P126" s="495"/>
      <c r="Q126" s="495"/>
      <c r="R126" s="495"/>
      <c r="S126" s="496"/>
      <c r="T126" s="500"/>
      <c r="U126" s="500"/>
      <c r="V126" s="500"/>
      <c r="W126" s="517"/>
      <c r="X126" s="518"/>
      <c r="Y126" s="518"/>
      <c r="Z126" s="518"/>
      <c r="AA126" s="518"/>
      <c r="AB126" s="518"/>
      <c r="AC126" s="518"/>
      <c r="AD126" s="518"/>
      <c r="AE126" s="518"/>
      <c r="AF126" s="518"/>
      <c r="AG126" s="518"/>
      <c r="AH126" s="518"/>
      <c r="AI126" s="518"/>
      <c r="AJ126" s="518"/>
      <c r="AK126" s="518"/>
      <c r="AL126" s="518"/>
      <c r="AM126" s="518"/>
      <c r="AN126" s="518"/>
      <c r="AO126" s="518"/>
      <c r="AP126" s="518"/>
      <c r="AQ126" s="518"/>
      <c r="AR126" s="518"/>
      <c r="AS126" s="518"/>
      <c r="AT126" s="518"/>
      <c r="AU126" s="518"/>
      <c r="AV126" s="518"/>
      <c r="AW126" s="518"/>
      <c r="AX126" s="518"/>
      <c r="AY126" s="518"/>
      <c r="AZ126" s="518"/>
      <c r="BA126" s="519"/>
      <c r="BB126" s="504"/>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6"/>
      <c r="BX126" s="178"/>
    </row>
    <row r="127" spans="1:76" ht="12.75" customHeight="1">
      <c r="A127" s="178"/>
      <c r="B127" s="494"/>
      <c r="C127" s="495"/>
      <c r="D127" s="495"/>
      <c r="E127" s="495"/>
      <c r="F127" s="495"/>
      <c r="G127" s="495"/>
      <c r="H127" s="495"/>
      <c r="I127" s="495"/>
      <c r="J127" s="495"/>
      <c r="K127" s="495"/>
      <c r="L127" s="495"/>
      <c r="M127" s="495"/>
      <c r="N127" s="495"/>
      <c r="O127" s="495"/>
      <c r="P127" s="495"/>
      <c r="Q127" s="495"/>
      <c r="R127" s="495"/>
      <c r="S127" s="496"/>
      <c r="T127" s="500"/>
      <c r="U127" s="500"/>
      <c r="V127" s="500"/>
      <c r="W127" s="517"/>
      <c r="X127" s="518"/>
      <c r="Y127" s="518"/>
      <c r="Z127" s="518"/>
      <c r="AA127" s="518"/>
      <c r="AB127" s="518"/>
      <c r="AC127" s="518"/>
      <c r="AD127" s="518"/>
      <c r="AE127" s="518"/>
      <c r="AF127" s="518"/>
      <c r="AG127" s="518"/>
      <c r="AH127" s="518"/>
      <c r="AI127" s="518"/>
      <c r="AJ127" s="518"/>
      <c r="AK127" s="518"/>
      <c r="AL127" s="518"/>
      <c r="AM127" s="518"/>
      <c r="AN127" s="518"/>
      <c r="AO127" s="518"/>
      <c r="AP127" s="518"/>
      <c r="AQ127" s="518"/>
      <c r="AR127" s="518"/>
      <c r="AS127" s="518"/>
      <c r="AT127" s="518"/>
      <c r="AU127" s="518"/>
      <c r="AV127" s="518"/>
      <c r="AW127" s="518"/>
      <c r="AX127" s="518"/>
      <c r="AY127" s="518"/>
      <c r="AZ127" s="518"/>
      <c r="BA127" s="519"/>
      <c r="BB127" s="504"/>
      <c r="BC127" s="505"/>
      <c r="BD127" s="505"/>
      <c r="BE127" s="505"/>
      <c r="BF127" s="505"/>
      <c r="BG127" s="505"/>
      <c r="BH127" s="505"/>
      <c r="BI127" s="505"/>
      <c r="BJ127" s="505"/>
      <c r="BK127" s="505"/>
      <c r="BL127" s="505"/>
      <c r="BM127" s="505"/>
      <c r="BN127" s="505"/>
      <c r="BO127" s="505"/>
      <c r="BP127" s="505"/>
      <c r="BQ127" s="505"/>
      <c r="BR127" s="505"/>
      <c r="BS127" s="505"/>
      <c r="BT127" s="505"/>
      <c r="BU127" s="505"/>
      <c r="BV127" s="505"/>
      <c r="BW127" s="506"/>
      <c r="BX127" s="178"/>
    </row>
    <row r="128" spans="1:76" ht="12.75" customHeight="1">
      <c r="A128" s="178"/>
      <c r="B128" s="494"/>
      <c r="C128" s="495"/>
      <c r="D128" s="495"/>
      <c r="E128" s="495"/>
      <c r="F128" s="495"/>
      <c r="G128" s="495"/>
      <c r="H128" s="495"/>
      <c r="I128" s="495"/>
      <c r="J128" s="495"/>
      <c r="K128" s="495"/>
      <c r="L128" s="495"/>
      <c r="M128" s="495"/>
      <c r="N128" s="495"/>
      <c r="O128" s="495"/>
      <c r="P128" s="495"/>
      <c r="Q128" s="495"/>
      <c r="R128" s="495"/>
      <c r="S128" s="496"/>
      <c r="T128" s="500"/>
      <c r="U128" s="500"/>
      <c r="V128" s="500"/>
      <c r="W128" s="517"/>
      <c r="X128" s="518"/>
      <c r="Y128" s="518"/>
      <c r="Z128" s="518"/>
      <c r="AA128" s="518"/>
      <c r="AB128" s="518"/>
      <c r="AC128" s="518"/>
      <c r="AD128" s="518"/>
      <c r="AE128" s="518"/>
      <c r="AF128" s="518"/>
      <c r="AG128" s="518"/>
      <c r="AH128" s="518"/>
      <c r="AI128" s="518"/>
      <c r="AJ128" s="518"/>
      <c r="AK128" s="518"/>
      <c r="AL128" s="518"/>
      <c r="AM128" s="518"/>
      <c r="AN128" s="518"/>
      <c r="AO128" s="518"/>
      <c r="AP128" s="518"/>
      <c r="AQ128" s="518"/>
      <c r="AR128" s="518"/>
      <c r="AS128" s="518"/>
      <c r="AT128" s="518"/>
      <c r="AU128" s="518"/>
      <c r="AV128" s="518"/>
      <c r="AW128" s="518"/>
      <c r="AX128" s="518"/>
      <c r="AY128" s="518"/>
      <c r="AZ128" s="518"/>
      <c r="BA128" s="519"/>
      <c r="BB128" s="510"/>
      <c r="BC128" s="511"/>
      <c r="BD128" s="511"/>
      <c r="BE128" s="511"/>
      <c r="BF128" s="511"/>
      <c r="BG128" s="511"/>
      <c r="BH128" s="511"/>
      <c r="BI128" s="511"/>
      <c r="BJ128" s="511"/>
      <c r="BK128" s="511"/>
      <c r="BL128" s="511"/>
      <c r="BM128" s="511"/>
      <c r="BN128" s="511"/>
      <c r="BO128" s="511"/>
      <c r="BP128" s="511"/>
      <c r="BQ128" s="511"/>
      <c r="BR128" s="511"/>
      <c r="BS128" s="511"/>
      <c r="BT128" s="511"/>
      <c r="BU128" s="511"/>
      <c r="BV128" s="511"/>
      <c r="BW128" s="512"/>
      <c r="BX128" s="178"/>
    </row>
    <row r="129" spans="1:76" ht="12.75" customHeight="1">
      <c r="A129" s="178"/>
      <c r="B129" s="494"/>
      <c r="C129" s="495"/>
      <c r="D129" s="495"/>
      <c r="E129" s="495"/>
      <c r="F129" s="495"/>
      <c r="G129" s="495"/>
      <c r="H129" s="495"/>
      <c r="I129" s="495"/>
      <c r="J129" s="495"/>
      <c r="K129" s="495"/>
      <c r="L129" s="495"/>
      <c r="M129" s="495"/>
      <c r="N129" s="495"/>
      <c r="O129" s="495"/>
      <c r="P129" s="495"/>
      <c r="Q129" s="495"/>
      <c r="R129" s="495"/>
      <c r="S129" s="496"/>
      <c r="T129" s="500">
        <v>3.34</v>
      </c>
      <c r="U129" s="500"/>
      <c r="V129" s="500"/>
      <c r="W129" s="517"/>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18"/>
      <c r="AY129" s="518"/>
      <c r="AZ129" s="518"/>
      <c r="BA129" s="519"/>
      <c r="BB129" s="501" t="str">
        <f>IF('Est. Ing.'!C95='Est. Egr.'!D72,"","Los Ingresos estimados con Programas Estatales es $"&amp;'Est. Ing.'!C95&amp;" y en los Egresos con el mismo recurso se presupuestan $"&amp;'Est. Egr.'!D72&amp;", por lo que no existe equilibrio.")</f>
        <v/>
      </c>
      <c r="BC129" s="502"/>
      <c r="BD129" s="502"/>
      <c r="BE129" s="502"/>
      <c r="BF129" s="502"/>
      <c r="BG129" s="502"/>
      <c r="BH129" s="502"/>
      <c r="BI129" s="502"/>
      <c r="BJ129" s="502"/>
      <c r="BK129" s="502"/>
      <c r="BL129" s="502"/>
      <c r="BM129" s="502"/>
      <c r="BN129" s="502"/>
      <c r="BO129" s="502"/>
      <c r="BP129" s="502"/>
      <c r="BQ129" s="502"/>
      <c r="BR129" s="502"/>
      <c r="BS129" s="502"/>
      <c r="BT129" s="502"/>
      <c r="BU129" s="502"/>
      <c r="BV129" s="502"/>
      <c r="BW129" s="503"/>
      <c r="BX129" s="178"/>
    </row>
    <row r="130" spans="1:76" ht="12.75" customHeight="1">
      <c r="A130" s="178"/>
      <c r="B130" s="494"/>
      <c r="C130" s="495"/>
      <c r="D130" s="495"/>
      <c r="E130" s="495"/>
      <c r="F130" s="495"/>
      <c r="G130" s="495"/>
      <c r="H130" s="495"/>
      <c r="I130" s="495"/>
      <c r="J130" s="495"/>
      <c r="K130" s="495"/>
      <c r="L130" s="495"/>
      <c r="M130" s="495"/>
      <c r="N130" s="495"/>
      <c r="O130" s="495"/>
      <c r="P130" s="495"/>
      <c r="Q130" s="495"/>
      <c r="R130" s="495"/>
      <c r="S130" s="496"/>
      <c r="T130" s="500"/>
      <c r="U130" s="500"/>
      <c r="V130" s="500"/>
      <c r="W130" s="517"/>
      <c r="X130" s="518"/>
      <c r="Y130" s="518"/>
      <c r="Z130" s="518"/>
      <c r="AA130" s="518"/>
      <c r="AB130" s="518"/>
      <c r="AC130" s="518"/>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18"/>
      <c r="AY130" s="518"/>
      <c r="AZ130" s="518"/>
      <c r="BA130" s="519"/>
      <c r="BB130" s="504"/>
      <c r="BC130" s="505"/>
      <c r="BD130" s="505"/>
      <c r="BE130" s="505"/>
      <c r="BF130" s="505"/>
      <c r="BG130" s="505"/>
      <c r="BH130" s="505"/>
      <c r="BI130" s="505"/>
      <c r="BJ130" s="505"/>
      <c r="BK130" s="505"/>
      <c r="BL130" s="505"/>
      <c r="BM130" s="505"/>
      <c r="BN130" s="505"/>
      <c r="BO130" s="505"/>
      <c r="BP130" s="505"/>
      <c r="BQ130" s="505"/>
      <c r="BR130" s="505"/>
      <c r="BS130" s="505"/>
      <c r="BT130" s="505"/>
      <c r="BU130" s="505"/>
      <c r="BV130" s="505"/>
      <c r="BW130" s="506"/>
      <c r="BX130" s="178"/>
    </row>
    <row r="131" spans="1:76" ht="12.75" customHeight="1">
      <c r="A131" s="178"/>
      <c r="B131" s="494"/>
      <c r="C131" s="495"/>
      <c r="D131" s="495"/>
      <c r="E131" s="495"/>
      <c r="F131" s="495"/>
      <c r="G131" s="495"/>
      <c r="H131" s="495"/>
      <c r="I131" s="495"/>
      <c r="J131" s="495"/>
      <c r="K131" s="495"/>
      <c r="L131" s="495"/>
      <c r="M131" s="495"/>
      <c r="N131" s="495"/>
      <c r="O131" s="495"/>
      <c r="P131" s="495"/>
      <c r="Q131" s="495"/>
      <c r="R131" s="495"/>
      <c r="S131" s="496"/>
      <c r="T131" s="500"/>
      <c r="U131" s="500"/>
      <c r="V131" s="500"/>
      <c r="W131" s="517"/>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18"/>
      <c r="AY131" s="518"/>
      <c r="AZ131" s="518"/>
      <c r="BA131" s="519"/>
      <c r="BB131" s="504"/>
      <c r="BC131" s="505"/>
      <c r="BD131" s="505"/>
      <c r="BE131" s="505"/>
      <c r="BF131" s="505"/>
      <c r="BG131" s="505"/>
      <c r="BH131" s="505"/>
      <c r="BI131" s="505"/>
      <c r="BJ131" s="505"/>
      <c r="BK131" s="505"/>
      <c r="BL131" s="505"/>
      <c r="BM131" s="505"/>
      <c r="BN131" s="505"/>
      <c r="BO131" s="505"/>
      <c r="BP131" s="505"/>
      <c r="BQ131" s="505"/>
      <c r="BR131" s="505"/>
      <c r="BS131" s="505"/>
      <c r="BT131" s="505"/>
      <c r="BU131" s="505"/>
      <c r="BV131" s="505"/>
      <c r="BW131" s="506"/>
      <c r="BX131" s="178"/>
    </row>
    <row r="132" spans="1:76" ht="12.75" customHeight="1">
      <c r="A132" s="178"/>
      <c r="B132" s="494"/>
      <c r="C132" s="495"/>
      <c r="D132" s="495"/>
      <c r="E132" s="495"/>
      <c r="F132" s="495"/>
      <c r="G132" s="495"/>
      <c r="H132" s="495"/>
      <c r="I132" s="495"/>
      <c r="J132" s="495"/>
      <c r="K132" s="495"/>
      <c r="L132" s="495"/>
      <c r="M132" s="495"/>
      <c r="N132" s="495"/>
      <c r="O132" s="495"/>
      <c r="P132" s="495"/>
      <c r="Q132" s="495"/>
      <c r="R132" s="495"/>
      <c r="S132" s="496"/>
      <c r="T132" s="500"/>
      <c r="U132" s="500"/>
      <c r="V132" s="500"/>
      <c r="W132" s="517"/>
      <c r="X132" s="518"/>
      <c r="Y132" s="518"/>
      <c r="Z132" s="518"/>
      <c r="AA132" s="518"/>
      <c r="AB132" s="518"/>
      <c r="AC132" s="518"/>
      <c r="AD132" s="518"/>
      <c r="AE132" s="518"/>
      <c r="AF132" s="518"/>
      <c r="AG132" s="518"/>
      <c r="AH132" s="518"/>
      <c r="AI132" s="518"/>
      <c r="AJ132" s="518"/>
      <c r="AK132" s="518"/>
      <c r="AL132" s="518"/>
      <c r="AM132" s="518"/>
      <c r="AN132" s="518"/>
      <c r="AO132" s="518"/>
      <c r="AP132" s="518"/>
      <c r="AQ132" s="518"/>
      <c r="AR132" s="518"/>
      <c r="AS132" s="518"/>
      <c r="AT132" s="518"/>
      <c r="AU132" s="518"/>
      <c r="AV132" s="518"/>
      <c r="AW132" s="518"/>
      <c r="AX132" s="518"/>
      <c r="AY132" s="518"/>
      <c r="AZ132" s="518"/>
      <c r="BA132" s="519"/>
      <c r="BB132" s="510"/>
      <c r="BC132" s="511"/>
      <c r="BD132" s="511"/>
      <c r="BE132" s="511"/>
      <c r="BF132" s="511"/>
      <c r="BG132" s="511"/>
      <c r="BH132" s="511"/>
      <c r="BI132" s="511"/>
      <c r="BJ132" s="511"/>
      <c r="BK132" s="511"/>
      <c r="BL132" s="511"/>
      <c r="BM132" s="511"/>
      <c r="BN132" s="511"/>
      <c r="BO132" s="511"/>
      <c r="BP132" s="511"/>
      <c r="BQ132" s="511"/>
      <c r="BR132" s="511"/>
      <c r="BS132" s="511"/>
      <c r="BT132" s="511"/>
      <c r="BU132" s="511"/>
      <c r="BV132" s="511"/>
      <c r="BW132" s="512"/>
      <c r="BX132" s="178"/>
    </row>
    <row r="133" spans="1:76" ht="12.75" customHeight="1">
      <c r="A133" s="178"/>
      <c r="B133" s="494"/>
      <c r="C133" s="495"/>
      <c r="D133" s="495"/>
      <c r="E133" s="495"/>
      <c r="F133" s="495"/>
      <c r="G133" s="495"/>
      <c r="H133" s="495"/>
      <c r="I133" s="495"/>
      <c r="J133" s="495"/>
      <c r="K133" s="495"/>
      <c r="L133" s="495"/>
      <c r="M133" s="495"/>
      <c r="N133" s="495"/>
      <c r="O133" s="495"/>
      <c r="P133" s="495"/>
      <c r="Q133" s="495"/>
      <c r="R133" s="495"/>
      <c r="S133" s="496"/>
      <c r="T133" s="500">
        <v>3.35</v>
      </c>
      <c r="U133" s="500"/>
      <c r="V133" s="500"/>
      <c r="W133" s="517"/>
      <c r="X133" s="518"/>
      <c r="Y133" s="518"/>
      <c r="Z133" s="518"/>
      <c r="AA133" s="518"/>
      <c r="AB133" s="518"/>
      <c r="AC133" s="518"/>
      <c r="AD133" s="518"/>
      <c r="AE133" s="518"/>
      <c r="AF133" s="518"/>
      <c r="AG133" s="518"/>
      <c r="AH133" s="518"/>
      <c r="AI133" s="518"/>
      <c r="AJ133" s="518"/>
      <c r="AK133" s="518"/>
      <c r="AL133" s="518"/>
      <c r="AM133" s="518"/>
      <c r="AN133" s="518"/>
      <c r="AO133" s="518"/>
      <c r="AP133" s="518"/>
      <c r="AQ133" s="518"/>
      <c r="AR133" s="518"/>
      <c r="AS133" s="518"/>
      <c r="AT133" s="518"/>
      <c r="AU133" s="518"/>
      <c r="AV133" s="518"/>
      <c r="AW133" s="518"/>
      <c r="AX133" s="518"/>
      <c r="AY133" s="518"/>
      <c r="AZ133" s="518"/>
      <c r="BA133" s="519"/>
      <c r="BB133" s="501" t="str">
        <f>IF('Est. Ing.'!C104='Est. Egr.'!D81,"","Los Ingresos estimados con Empréstitos es $"&amp;'Est. Ing.'!C104&amp;" y en los Egresos con el mismo recurso se presupuestan $"&amp;'Est. Egr.'!D81&amp;", por lo que no existe equilibrio.")</f>
        <v/>
      </c>
      <c r="BC133" s="502"/>
      <c r="BD133" s="502"/>
      <c r="BE133" s="502"/>
      <c r="BF133" s="502"/>
      <c r="BG133" s="502"/>
      <c r="BH133" s="502"/>
      <c r="BI133" s="502"/>
      <c r="BJ133" s="502"/>
      <c r="BK133" s="502"/>
      <c r="BL133" s="502"/>
      <c r="BM133" s="502"/>
      <c r="BN133" s="502"/>
      <c r="BO133" s="502"/>
      <c r="BP133" s="502"/>
      <c r="BQ133" s="502"/>
      <c r="BR133" s="502"/>
      <c r="BS133" s="502"/>
      <c r="BT133" s="502"/>
      <c r="BU133" s="502"/>
      <c r="BV133" s="502"/>
      <c r="BW133" s="503"/>
      <c r="BX133" s="178"/>
    </row>
    <row r="134" spans="1:76" ht="12.75" customHeight="1">
      <c r="A134" s="178"/>
      <c r="B134" s="494"/>
      <c r="C134" s="495"/>
      <c r="D134" s="495"/>
      <c r="E134" s="495"/>
      <c r="F134" s="495"/>
      <c r="G134" s="495"/>
      <c r="H134" s="495"/>
      <c r="I134" s="495"/>
      <c r="J134" s="495"/>
      <c r="K134" s="495"/>
      <c r="L134" s="495"/>
      <c r="M134" s="495"/>
      <c r="N134" s="495"/>
      <c r="O134" s="495"/>
      <c r="P134" s="495"/>
      <c r="Q134" s="495"/>
      <c r="R134" s="495"/>
      <c r="S134" s="496"/>
      <c r="T134" s="500"/>
      <c r="U134" s="500"/>
      <c r="V134" s="500"/>
      <c r="W134" s="517"/>
      <c r="X134" s="518"/>
      <c r="Y134" s="518"/>
      <c r="Z134" s="518"/>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518"/>
      <c r="AY134" s="518"/>
      <c r="AZ134" s="518"/>
      <c r="BA134" s="519"/>
      <c r="BB134" s="504"/>
      <c r="BC134" s="505"/>
      <c r="BD134" s="505"/>
      <c r="BE134" s="505"/>
      <c r="BF134" s="505"/>
      <c r="BG134" s="505"/>
      <c r="BH134" s="505"/>
      <c r="BI134" s="505"/>
      <c r="BJ134" s="505"/>
      <c r="BK134" s="505"/>
      <c r="BL134" s="505"/>
      <c r="BM134" s="505"/>
      <c r="BN134" s="505"/>
      <c r="BO134" s="505"/>
      <c r="BP134" s="505"/>
      <c r="BQ134" s="505"/>
      <c r="BR134" s="505"/>
      <c r="BS134" s="505"/>
      <c r="BT134" s="505"/>
      <c r="BU134" s="505"/>
      <c r="BV134" s="505"/>
      <c r="BW134" s="506"/>
      <c r="BX134" s="178"/>
    </row>
    <row r="135" spans="1:76" ht="12.75" customHeight="1">
      <c r="A135" s="178"/>
      <c r="B135" s="494"/>
      <c r="C135" s="495"/>
      <c r="D135" s="495"/>
      <c r="E135" s="495"/>
      <c r="F135" s="495"/>
      <c r="G135" s="495"/>
      <c r="H135" s="495"/>
      <c r="I135" s="495"/>
      <c r="J135" s="495"/>
      <c r="K135" s="495"/>
      <c r="L135" s="495"/>
      <c r="M135" s="495"/>
      <c r="N135" s="495"/>
      <c r="O135" s="495"/>
      <c r="P135" s="495"/>
      <c r="Q135" s="495"/>
      <c r="R135" s="495"/>
      <c r="S135" s="496"/>
      <c r="T135" s="500"/>
      <c r="U135" s="500"/>
      <c r="V135" s="500"/>
      <c r="W135" s="517"/>
      <c r="X135" s="518"/>
      <c r="Y135" s="518"/>
      <c r="Z135" s="518"/>
      <c r="AA135" s="518"/>
      <c r="AB135" s="518"/>
      <c r="AC135" s="518"/>
      <c r="AD135" s="518"/>
      <c r="AE135" s="518"/>
      <c r="AF135" s="518"/>
      <c r="AG135" s="518"/>
      <c r="AH135" s="518"/>
      <c r="AI135" s="518"/>
      <c r="AJ135" s="518"/>
      <c r="AK135" s="518"/>
      <c r="AL135" s="518"/>
      <c r="AM135" s="518"/>
      <c r="AN135" s="518"/>
      <c r="AO135" s="518"/>
      <c r="AP135" s="518"/>
      <c r="AQ135" s="518"/>
      <c r="AR135" s="518"/>
      <c r="AS135" s="518"/>
      <c r="AT135" s="518"/>
      <c r="AU135" s="518"/>
      <c r="AV135" s="518"/>
      <c r="AW135" s="518"/>
      <c r="AX135" s="518"/>
      <c r="AY135" s="518"/>
      <c r="AZ135" s="518"/>
      <c r="BA135" s="519"/>
      <c r="BB135" s="504"/>
      <c r="BC135" s="505"/>
      <c r="BD135" s="505"/>
      <c r="BE135" s="505"/>
      <c r="BF135" s="505"/>
      <c r="BG135" s="505"/>
      <c r="BH135" s="505"/>
      <c r="BI135" s="505"/>
      <c r="BJ135" s="505"/>
      <c r="BK135" s="505"/>
      <c r="BL135" s="505"/>
      <c r="BM135" s="505"/>
      <c r="BN135" s="505"/>
      <c r="BO135" s="505"/>
      <c r="BP135" s="505"/>
      <c r="BQ135" s="505"/>
      <c r="BR135" s="505"/>
      <c r="BS135" s="505"/>
      <c r="BT135" s="505"/>
      <c r="BU135" s="505"/>
      <c r="BV135" s="505"/>
      <c r="BW135" s="506"/>
      <c r="BX135" s="178"/>
    </row>
    <row r="136" spans="1:76" ht="12.75" customHeight="1">
      <c r="A136" s="178"/>
      <c r="B136" s="494"/>
      <c r="C136" s="495"/>
      <c r="D136" s="495"/>
      <c r="E136" s="495"/>
      <c r="F136" s="495"/>
      <c r="G136" s="495"/>
      <c r="H136" s="495"/>
      <c r="I136" s="495"/>
      <c r="J136" s="495"/>
      <c r="K136" s="495"/>
      <c r="L136" s="495"/>
      <c r="M136" s="495"/>
      <c r="N136" s="495"/>
      <c r="O136" s="495"/>
      <c r="P136" s="495"/>
      <c r="Q136" s="495"/>
      <c r="R136" s="495"/>
      <c r="S136" s="496"/>
      <c r="T136" s="500"/>
      <c r="U136" s="500"/>
      <c r="V136" s="500"/>
      <c r="W136" s="517"/>
      <c r="X136" s="518"/>
      <c r="Y136" s="518"/>
      <c r="Z136" s="518"/>
      <c r="AA136" s="518"/>
      <c r="AB136" s="518"/>
      <c r="AC136" s="518"/>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18"/>
      <c r="AY136" s="518"/>
      <c r="AZ136" s="518"/>
      <c r="BA136" s="519"/>
      <c r="BB136" s="510"/>
      <c r="BC136" s="511"/>
      <c r="BD136" s="511"/>
      <c r="BE136" s="511"/>
      <c r="BF136" s="511"/>
      <c r="BG136" s="511"/>
      <c r="BH136" s="511"/>
      <c r="BI136" s="511"/>
      <c r="BJ136" s="511"/>
      <c r="BK136" s="511"/>
      <c r="BL136" s="511"/>
      <c r="BM136" s="511"/>
      <c r="BN136" s="511"/>
      <c r="BO136" s="511"/>
      <c r="BP136" s="511"/>
      <c r="BQ136" s="511"/>
      <c r="BR136" s="511"/>
      <c r="BS136" s="511"/>
      <c r="BT136" s="511"/>
      <c r="BU136" s="511"/>
      <c r="BV136" s="511"/>
      <c r="BW136" s="512"/>
      <c r="BX136" s="178"/>
    </row>
    <row r="137" spans="1:76" ht="12.75" customHeight="1">
      <c r="A137" s="178"/>
      <c r="B137" s="494"/>
      <c r="C137" s="495"/>
      <c r="D137" s="495"/>
      <c r="E137" s="495"/>
      <c r="F137" s="495"/>
      <c r="G137" s="495"/>
      <c r="H137" s="495"/>
      <c r="I137" s="495"/>
      <c r="J137" s="495"/>
      <c r="K137" s="495"/>
      <c r="L137" s="495"/>
      <c r="M137" s="495"/>
      <c r="N137" s="495"/>
      <c r="O137" s="495"/>
      <c r="P137" s="495"/>
      <c r="Q137" s="495"/>
      <c r="R137" s="495"/>
      <c r="S137" s="496"/>
      <c r="T137" s="500">
        <v>3.36</v>
      </c>
      <c r="U137" s="500"/>
      <c r="V137" s="500"/>
      <c r="W137" s="517"/>
      <c r="X137" s="518"/>
      <c r="Y137" s="518"/>
      <c r="Z137" s="518"/>
      <c r="AA137" s="518"/>
      <c r="AB137" s="518"/>
      <c r="AC137" s="518"/>
      <c r="AD137" s="518"/>
      <c r="AE137" s="518"/>
      <c r="AF137" s="518"/>
      <c r="AG137" s="518"/>
      <c r="AH137" s="518"/>
      <c r="AI137" s="518"/>
      <c r="AJ137" s="518"/>
      <c r="AK137" s="518"/>
      <c r="AL137" s="518"/>
      <c r="AM137" s="518"/>
      <c r="AN137" s="518"/>
      <c r="AO137" s="518"/>
      <c r="AP137" s="518"/>
      <c r="AQ137" s="518"/>
      <c r="AR137" s="518"/>
      <c r="AS137" s="518"/>
      <c r="AT137" s="518"/>
      <c r="AU137" s="518"/>
      <c r="AV137" s="518"/>
      <c r="AW137" s="518"/>
      <c r="AX137" s="518"/>
      <c r="AY137" s="518"/>
      <c r="AZ137" s="518"/>
      <c r="BA137" s="519"/>
      <c r="BB137" s="501" t="str">
        <f>IF('Est. Ing.'!C109='Est. Egr.'!D86,"","Los Ingresos estimados con Otros recursos es $"&amp;'Est. Ing.'!C109&amp;" y en los Egresos con el mismo recurso se presupuestan $"&amp;'Est. Egr.'!D86&amp;", por lo que no existe equilibrio.")</f>
        <v/>
      </c>
      <c r="BC137" s="502"/>
      <c r="BD137" s="502"/>
      <c r="BE137" s="502"/>
      <c r="BF137" s="502"/>
      <c r="BG137" s="502"/>
      <c r="BH137" s="502"/>
      <c r="BI137" s="502"/>
      <c r="BJ137" s="502"/>
      <c r="BK137" s="502"/>
      <c r="BL137" s="502"/>
      <c r="BM137" s="502"/>
      <c r="BN137" s="502"/>
      <c r="BO137" s="502"/>
      <c r="BP137" s="502"/>
      <c r="BQ137" s="502"/>
      <c r="BR137" s="502"/>
      <c r="BS137" s="502"/>
      <c r="BT137" s="502"/>
      <c r="BU137" s="502"/>
      <c r="BV137" s="502"/>
      <c r="BW137" s="503"/>
      <c r="BX137" s="178"/>
    </row>
    <row r="138" spans="1:76" ht="12.75" customHeight="1">
      <c r="A138" s="178"/>
      <c r="B138" s="494"/>
      <c r="C138" s="495"/>
      <c r="D138" s="495"/>
      <c r="E138" s="495"/>
      <c r="F138" s="495"/>
      <c r="G138" s="495"/>
      <c r="H138" s="495"/>
      <c r="I138" s="495"/>
      <c r="J138" s="495"/>
      <c r="K138" s="495"/>
      <c r="L138" s="495"/>
      <c r="M138" s="495"/>
      <c r="N138" s="495"/>
      <c r="O138" s="495"/>
      <c r="P138" s="495"/>
      <c r="Q138" s="495"/>
      <c r="R138" s="495"/>
      <c r="S138" s="496"/>
      <c r="T138" s="500"/>
      <c r="U138" s="500"/>
      <c r="V138" s="500"/>
      <c r="W138" s="517"/>
      <c r="X138" s="518"/>
      <c r="Y138" s="518"/>
      <c r="Z138" s="518"/>
      <c r="AA138" s="518"/>
      <c r="AB138" s="518"/>
      <c r="AC138" s="518"/>
      <c r="AD138" s="518"/>
      <c r="AE138" s="518"/>
      <c r="AF138" s="518"/>
      <c r="AG138" s="518"/>
      <c r="AH138" s="518"/>
      <c r="AI138" s="518"/>
      <c r="AJ138" s="518"/>
      <c r="AK138" s="518"/>
      <c r="AL138" s="518"/>
      <c r="AM138" s="518"/>
      <c r="AN138" s="518"/>
      <c r="AO138" s="518"/>
      <c r="AP138" s="518"/>
      <c r="AQ138" s="518"/>
      <c r="AR138" s="518"/>
      <c r="AS138" s="518"/>
      <c r="AT138" s="518"/>
      <c r="AU138" s="518"/>
      <c r="AV138" s="518"/>
      <c r="AW138" s="518"/>
      <c r="AX138" s="518"/>
      <c r="AY138" s="518"/>
      <c r="AZ138" s="518"/>
      <c r="BA138" s="519"/>
      <c r="BB138" s="504"/>
      <c r="BC138" s="505"/>
      <c r="BD138" s="505"/>
      <c r="BE138" s="505"/>
      <c r="BF138" s="505"/>
      <c r="BG138" s="505"/>
      <c r="BH138" s="505"/>
      <c r="BI138" s="505"/>
      <c r="BJ138" s="505"/>
      <c r="BK138" s="505"/>
      <c r="BL138" s="505"/>
      <c r="BM138" s="505"/>
      <c r="BN138" s="505"/>
      <c r="BO138" s="505"/>
      <c r="BP138" s="505"/>
      <c r="BQ138" s="505"/>
      <c r="BR138" s="505"/>
      <c r="BS138" s="505"/>
      <c r="BT138" s="505"/>
      <c r="BU138" s="505"/>
      <c r="BV138" s="505"/>
      <c r="BW138" s="506"/>
      <c r="BX138" s="178"/>
    </row>
    <row r="139" spans="1:76" ht="12.75" customHeight="1">
      <c r="A139" s="178"/>
      <c r="B139" s="494"/>
      <c r="C139" s="495"/>
      <c r="D139" s="495"/>
      <c r="E139" s="495"/>
      <c r="F139" s="495"/>
      <c r="G139" s="495"/>
      <c r="H139" s="495"/>
      <c r="I139" s="495"/>
      <c r="J139" s="495"/>
      <c r="K139" s="495"/>
      <c r="L139" s="495"/>
      <c r="M139" s="495"/>
      <c r="N139" s="495"/>
      <c r="O139" s="495"/>
      <c r="P139" s="495"/>
      <c r="Q139" s="495"/>
      <c r="R139" s="495"/>
      <c r="S139" s="496"/>
      <c r="T139" s="500"/>
      <c r="U139" s="500"/>
      <c r="V139" s="500"/>
      <c r="W139" s="517"/>
      <c r="X139" s="518"/>
      <c r="Y139" s="518"/>
      <c r="Z139" s="518"/>
      <c r="AA139" s="518"/>
      <c r="AB139" s="518"/>
      <c r="AC139" s="518"/>
      <c r="AD139" s="518"/>
      <c r="AE139" s="518"/>
      <c r="AF139" s="518"/>
      <c r="AG139" s="518"/>
      <c r="AH139" s="518"/>
      <c r="AI139" s="518"/>
      <c r="AJ139" s="518"/>
      <c r="AK139" s="518"/>
      <c r="AL139" s="518"/>
      <c r="AM139" s="518"/>
      <c r="AN139" s="518"/>
      <c r="AO139" s="518"/>
      <c r="AP139" s="518"/>
      <c r="AQ139" s="518"/>
      <c r="AR139" s="518"/>
      <c r="AS139" s="518"/>
      <c r="AT139" s="518"/>
      <c r="AU139" s="518"/>
      <c r="AV139" s="518"/>
      <c r="AW139" s="518"/>
      <c r="AX139" s="518"/>
      <c r="AY139" s="518"/>
      <c r="AZ139" s="518"/>
      <c r="BA139" s="519"/>
      <c r="BB139" s="504"/>
      <c r="BC139" s="505"/>
      <c r="BD139" s="505"/>
      <c r="BE139" s="505"/>
      <c r="BF139" s="505"/>
      <c r="BG139" s="505"/>
      <c r="BH139" s="505"/>
      <c r="BI139" s="505"/>
      <c r="BJ139" s="505"/>
      <c r="BK139" s="505"/>
      <c r="BL139" s="505"/>
      <c r="BM139" s="505"/>
      <c r="BN139" s="505"/>
      <c r="BO139" s="505"/>
      <c r="BP139" s="505"/>
      <c r="BQ139" s="505"/>
      <c r="BR139" s="505"/>
      <c r="BS139" s="505"/>
      <c r="BT139" s="505"/>
      <c r="BU139" s="505"/>
      <c r="BV139" s="505"/>
      <c r="BW139" s="506"/>
      <c r="BX139" s="178"/>
    </row>
    <row r="140" spans="1:76" ht="12.75" customHeight="1">
      <c r="A140" s="178"/>
      <c r="B140" s="494"/>
      <c r="C140" s="495"/>
      <c r="D140" s="495"/>
      <c r="E140" s="495"/>
      <c r="F140" s="495"/>
      <c r="G140" s="495"/>
      <c r="H140" s="495"/>
      <c r="I140" s="495"/>
      <c r="J140" s="495"/>
      <c r="K140" s="495"/>
      <c r="L140" s="495"/>
      <c r="M140" s="495"/>
      <c r="N140" s="495"/>
      <c r="O140" s="495"/>
      <c r="P140" s="495"/>
      <c r="Q140" s="495"/>
      <c r="R140" s="495"/>
      <c r="S140" s="496"/>
      <c r="T140" s="500"/>
      <c r="U140" s="500"/>
      <c r="V140" s="500"/>
      <c r="W140" s="520"/>
      <c r="X140" s="521"/>
      <c r="Y140" s="521"/>
      <c r="Z140" s="521"/>
      <c r="AA140" s="521"/>
      <c r="AB140" s="521"/>
      <c r="AC140" s="521"/>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1"/>
      <c r="AZ140" s="521"/>
      <c r="BA140" s="522"/>
      <c r="BB140" s="510"/>
      <c r="BC140" s="511"/>
      <c r="BD140" s="511"/>
      <c r="BE140" s="511"/>
      <c r="BF140" s="511"/>
      <c r="BG140" s="511"/>
      <c r="BH140" s="511"/>
      <c r="BI140" s="511"/>
      <c r="BJ140" s="511"/>
      <c r="BK140" s="511"/>
      <c r="BL140" s="511"/>
      <c r="BM140" s="511"/>
      <c r="BN140" s="511"/>
      <c r="BO140" s="511"/>
      <c r="BP140" s="511"/>
      <c r="BQ140" s="511"/>
      <c r="BR140" s="511"/>
      <c r="BS140" s="511"/>
      <c r="BT140" s="511"/>
      <c r="BU140" s="511"/>
      <c r="BV140" s="511"/>
      <c r="BW140" s="512"/>
      <c r="BX140" s="178"/>
    </row>
    <row r="141" spans="1:76" ht="12.75" customHeight="1">
      <c r="A141" s="178"/>
      <c r="B141" s="494"/>
      <c r="C141" s="495"/>
      <c r="D141" s="495"/>
      <c r="E141" s="495"/>
      <c r="F141" s="495"/>
      <c r="G141" s="495"/>
      <c r="H141" s="495"/>
      <c r="I141" s="495"/>
      <c r="J141" s="495"/>
      <c r="K141" s="495"/>
      <c r="L141" s="495"/>
      <c r="M141" s="495"/>
      <c r="N141" s="495"/>
      <c r="O141" s="495"/>
      <c r="P141" s="495"/>
      <c r="Q141" s="495"/>
      <c r="R141" s="495"/>
      <c r="S141" s="496"/>
      <c r="T141" s="500">
        <v>3.4</v>
      </c>
      <c r="U141" s="500"/>
      <c r="V141" s="500"/>
      <c r="W141" s="480" t="s">
        <v>1819</v>
      </c>
      <c r="X141" s="481"/>
      <c r="Y141" s="481"/>
      <c r="Z141" s="481"/>
      <c r="AA141" s="481"/>
      <c r="AB141" s="481"/>
      <c r="AC141" s="481"/>
      <c r="AD141" s="481"/>
      <c r="AE141" s="481"/>
      <c r="AF141" s="481"/>
      <c r="AG141" s="481"/>
      <c r="AH141" s="481"/>
      <c r="AI141" s="481"/>
      <c r="AJ141" s="481"/>
      <c r="AK141" s="481"/>
      <c r="AL141" s="481"/>
      <c r="AM141" s="481"/>
      <c r="AN141" s="481"/>
      <c r="AO141" s="481"/>
      <c r="AP141" s="481"/>
      <c r="AQ141" s="481"/>
      <c r="AR141" s="481"/>
      <c r="AS141" s="481"/>
      <c r="AT141" s="481"/>
      <c r="AU141" s="481"/>
      <c r="AV141" s="481"/>
      <c r="AW141" s="481"/>
      <c r="AX141" s="481"/>
      <c r="AY141" s="481"/>
      <c r="AZ141" s="481"/>
      <c r="BA141" s="481"/>
      <c r="BB141" s="482" t="str">
        <f>IF('E-OG'!F445&lt;&gt;0,"En el Presupuesto de Egresos hace falta capturar el OR en una o más de las partidas de este formato.","")</f>
        <v/>
      </c>
      <c r="BC141" s="483"/>
      <c r="BD141" s="483"/>
      <c r="BE141" s="483"/>
      <c r="BF141" s="483"/>
      <c r="BG141" s="483"/>
      <c r="BH141" s="483"/>
      <c r="BI141" s="483"/>
      <c r="BJ141" s="483"/>
      <c r="BK141" s="483"/>
      <c r="BL141" s="483"/>
      <c r="BM141" s="483"/>
      <c r="BN141" s="483"/>
      <c r="BO141" s="483"/>
      <c r="BP141" s="483"/>
      <c r="BQ141" s="483"/>
      <c r="BR141" s="483"/>
      <c r="BS141" s="483"/>
      <c r="BT141" s="483"/>
      <c r="BU141" s="483"/>
      <c r="BV141" s="483"/>
      <c r="BW141" s="484"/>
      <c r="BX141" s="178"/>
    </row>
    <row r="142" spans="1:76" ht="12.75" customHeight="1">
      <c r="A142" s="178"/>
      <c r="B142" s="494"/>
      <c r="C142" s="495"/>
      <c r="D142" s="495"/>
      <c r="E142" s="495"/>
      <c r="F142" s="495"/>
      <c r="G142" s="495"/>
      <c r="H142" s="495"/>
      <c r="I142" s="495"/>
      <c r="J142" s="495"/>
      <c r="K142" s="495"/>
      <c r="L142" s="495"/>
      <c r="M142" s="495"/>
      <c r="N142" s="495"/>
      <c r="O142" s="495"/>
      <c r="P142" s="495"/>
      <c r="Q142" s="495"/>
      <c r="R142" s="495"/>
      <c r="S142" s="496"/>
      <c r="T142" s="500"/>
      <c r="U142" s="500"/>
      <c r="V142" s="500"/>
      <c r="W142" s="481"/>
      <c r="X142" s="481"/>
      <c r="Y142" s="481"/>
      <c r="Z142" s="481"/>
      <c r="AA142" s="481"/>
      <c r="AB142" s="481"/>
      <c r="AC142" s="481"/>
      <c r="AD142" s="481"/>
      <c r="AE142" s="481"/>
      <c r="AF142" s="481"/>
      <c r="AG142" s="481"/>
      <c r="AH142" s="481"/>
      <c r="AI142" s="481"/>
      <c r="AJ142" s="481"/>
      <c r="AK142" s="481"/>
      <c r="AL142" s="481"/>
      <c r="AM142" s="481"/>
      <c r="AN142" s="481"/>
      <c r="AO142" s="481"/>
      <c r="AP142" s="481"/>
      <c r="AQ142" s="481"/>
      <c r="AR142" s="481"/>
      <c r="AS142" s="481"/>
      <c r="AT142" s="481"/>
      <c r="AU142" s="481"/>
      <c r="AV142" s="481"/>
      <c r="AW142" s="481"/>
      <c r="AX142" s="481"/>
      <c r="AY142" s="481"/>
      <c r="AZ142" s="481"/>
      <c r="BA142" s="481"/>
      <c r="BB142" s="485"/>
      <c r="BC142" s="486"/>
      <c r="BD142" s="486"/>
      <c r="BE142" s="486"/>
      <c r="BF142" s="486"/>
      <c r="BG142" s="486"/>
      <c r="BH142" s="486"/>
      <c r="BI142" s="486"/>
      <c r="BJ142" s="486"/>
      <c r="BK142" s="486"/>
      <c r="BL142" s="486"/>
      <c r="BM142" s="486"/>
      <c r="BN142" s="486"/>
      <c r="BO142" s="486"/>
      <c r="BP142" s="486"/>
      <c r="BQ142" s="486"/>
      <c r="BR142" s="486"/>
      <c r="BS142" s="486"/>
      <c r="BT142" s="486"/>
      <c r="BU142" s="486"/>
      <c r="BV142" s="486"/>
      <c r="BW142" s="487"/>
      <c r="BX142" s="178"/>
    </row>
    <row r="143" spans="1:76" ht="12.75" customHeight="1">
      <c r="A143" s="178"/>
      <c r="B143" s="494"/>
      <c r="C143" s="495"/>
      <c r="D143" s="495"/>
      <c r="E143" s="495"/>
      <c r="F143" s="495"/>
      <c r="G143" s="495"/>
      <c r="H143" s="495"/>
      <c r="I143" s="495"/>
      <c r="J143" s="495"/>
      <c r="K143" s="495"/>
      <c r="L143" s="495"/>
      <c r="M143" s="495"/>
      <c r="N143" s="495"/>
      <c r="O143" s="495"/>
      <c r="P143" s="495"/>
      <c r="Q143" s="495"/>
      <c r="R143" s="495"/>
      <c r="S143" s="496"/>
      <c r="T143" s="500"/>
      <c r="U143" s="500"/>
      <c r="V143" s="500"/>
      <c r="W143" s="481"/>
      <c r="X143" s="481"/>
      <c r="Y143" s="481"/>
      <c r="Z143" s="481"/>
      <c r="AA143" s="481"/>
      <c r="AB143" s="481"/>
      <c r="AC143" s="481"/>
      <c r="AD143" s="481"/>
      <c r="AE143" s="481"/>
      <c r="AF143" s="481"/>
      <c r="AG143" s="481"/>
      <c r="AH143" s="481"/>
      <c r="AI143" s="481"/>
      <c r="AJ143" s="481"/>
      <c r="AK143" s="481"/>
      <c r="AL143" s="481"/>
      <c r="AM143" s="481"/>
      <c r="AN143" s="481"/>
      <c r="AO143" s="481"/>
      <c r="AP143" s="481"/>
      <c r="AQ143" s="481"/>
      <c r="AR143" s="481"/>
      <c r="AS143" s="481"/>
      <c r="AT143" s="481"/>
      <c r="AU143" s="481"/>
      <c r="AV143" s="481"/>
      <c r="AW143" s="481"/>
      <c r="AX143" s="481"/>
      <c r="AY143" s="481"/>
      <c r="AZ143" s="481"/>
      <c r="BA143" s="481"/>
      <c r="BB143" s="485"/>
      <c r="BC143" s="486"/>
      <c r="BD143" s="486"/>
      <c r="BE143" s="486"/>
      <c r="BF143" s="486"/>
      <c r="BG143" s="486"/>
      <c r="BH143" s="486"/>
      <c r="BI143" s="486"/>
      <c r="BJ143" s="486"/>
      <c r="BK143" s="486"/>
      <c r="BL143" s="486"/>
      <c r="BM143" s="486"/>
      <c r="BN143" s="486"/>
      <c r="BO143" s="486"/>
      <c r="BP143" s="486"/>
      <c r="BQ143" s="486"/>
      <c r="BR143" s="486"/>
      <c r="BS143" s="486"/>
      <c r="BT143" s="486"/>
      <c r="BU143" s="486"/>
      <c r="BV143" s="486"/>
      <c r="BW143" s="487"/>
      <c r="BX143" s="178"/>
    </row>
    <row r="144" spans="1:76" ht="12.75" customHeight="1">
      <c r="A144" s="178"/>
      <c r="B144" s="494"/>
      <c r="C144" s="495"/>
      <c r="D144" s="495"/>
      <c r="E144" s="495"/>
      <c r="F144" s="495"/>
      <c r="G144" s="495"/>
      <c r="H144" s="495"/>
      <c r="I144" s="495"/>
      <c r="J144" s="495"/>
      <c r="K144" s="495"/>
      <c r="L144" s="495"/>
      <c r="M144" s="495"/>
      <c r="N144" s="495"/>
      <c r="O144" s="495"/>
      <c r="P144" s="495"/>
      <c r="Q144" s="495"/>
      <c r="R144" s="495"/>
      <c r="S144" s="496"/>
      <c r="T144" s="500"/>
      <c r="U144" s="500"/>
      <c r="V144" s="500"/>
      <c r="W144" s="481"/>
      <c r="X144" s="481"/>
      <c r="Y144" s="481"/>
      <c r="Z144" s="481"/>
      <c r="AA144" s="481"/>
      <c r="AB144" s="481"/>
      <c r="AC144" s="481"/>
      <c r="AD144" s="481"/>
      <c r="AE144" s="481"/>
      <c r="AF144" s="481"/>
      <c r="AG144" s="481"/>
      <c r="AH144" s="481"/>
      <c r="AI144" s="481"/>
      <c r="AJ144" s="481"/>
      <c r="AK144" s="481"/>
      <c r="AL144" s="481"/>
      <c r="AM144" s="481"/>
      <c r="AN144" s="481"/>
      <c r="AO144" s="481"/>
      <c r="AP144" s="481"/>
      <c r="AQ144" s="481"/>
      <c r="AR144" s="481"/>
      <c r="AS144" s="481"/>
      <c r="AT144" s="481"/>
      <c r="AU144" s="481"/>
      <c r="AV144" s="481"/>
      <c r="AW144" s="481"/>
      <c r="AX144" s="481"/>
      <c r="AY144" s="481"/>
      <c r="AZ144" s="481"/>
      <c r="BA144" s="481"/>
      <c r="BB144" s="488"/>
      <c r="BC144" s="489"/>
      <c r="BD144" s="489"/>
      <c r="BE144" s="489"/>
      <c r="BF144" s="489"/>
      <c r="BG144" s="489"/>
      <c r="BH144" s="489"/>
      <c r="BI144" s="489"/>
      <c r="BJ144" s="489"/>
      <c r="BK144" s="489"/>
      <c r="BL144" s="489"/>
      <c r="BM144" s="489"/>
      <c r="BN144" s="489"/>
      <c r="BO144" s="489"/>
      <c r="BP144" s="489"/>
      <c r="BQ144" s="489"/>
      <c r="BR144" s="489"/>
      <c r="BS144" s="489"/>
      <c r="BT144" s="489"/>
      <c r="BU144" s="489"/>
      <c r="BV144" s="489"/>
      <c r="BW144" s="490"/>
      <c r="BX144" s="178"/>
    </row>
    <row r="145" spans="1:76" ht="12.75" customHeight="1">
      <c r="A145" s="178"/>
      <c r="B145" s="494"/>
      <c r="C145" s="495"/>
      <c r="D145" s="495"/>
      <c r="E145" s="495"/>
      <c r="F145" s="495"/>
      <c r="G145" s="495"/>
      <c r="H145" s="495"/>
      <c r="I145" s="495"/>
      <c r="J145" s="495"/>
      <c r="K145" s="495"/>
      <c r="L145" s="495"/>
      <c r="M145" s="495"/>
      <c r="N145" s="495"/>
      <c r="O145" s="495"/>
      <c r="P145" s="495"/>
      <c r="Q145" s="495"/>
      <c r="R145" s="495"/>
      <c r="S145" s="496"/>
      <c r="T145" s="500">
        <v>3.5</v>
      </c>
      <c r="U145" s="500"/>
      <c r="V145" s="500"/>
      <c r="W145" s="480" t="s">
        <v>1825</v>
      </c>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501" t="str">
        <f>IF('E-OG'!J452=0,"","Los Ingresos estimados en Infraestructura con OR 229 es de $"&amp;'E-OG'!J450&amp;" y en los Egresos se presupuesto $"&amp;'E-OG'!J451&amp;", por lo que no existe equilibrio.")</f>
        <v/>
      </c>
      <c r="BC145" s="502"/>
      <c r="BD145" s="502"/>
      <c r="BE145" s="502"/>
      <c r="BF145" s="502"/>
      <c r="BG145" s="502"/>
      <c r="BH145" s="502"/>
      <c r="BI145" s="502"/>
      <c r="BJ145" s="502"/>
      <c r="BK145" s="502"/>
      <c r="BL145" s="502"/>
      <c r="BM145" s="502"/>
      <c r="BN145" s="502"/>
      <c r="BO145" s="502"/>
      <c r="BP145" s="502"/>
      <c r="BQ145" s="502"/>
      <c r="BR145" s="502"/>
      <c r="BS145" s="502"/>
      <c r="BT145" s="502"/>
      <c r="BU145" s="502"/>
      <c r="BV145" s="502"/>
      <c r="BW145" s="503"/>
      <c r="BX145" s="178"/>
    </row>
    <row r="146" spans="1:76" ht="12.75" customHeight="1">
      <c r="A146" s="178"/>
      <c r="B146" s="494"/>
      <c r="C146" s="495"/>
      <c r="D146" s="495"/>
      <c r="E146" s="495"/>
      <c r="F146" s="495"/>
      <c r="G146" s="495"/>
      <c r="H146" s="495"/>
      <c r="I146" s="495"/>
      <c r="J146" s="495"/>
      <c r="K146" s="495"/>
      <c r="L146" s="495"/>
      <c r="M146" s="495"/>
      <c r="N146" s="495"/>
      <c r="O146" s="495"/>
      <c r="P146" s="495"/>
      <c r="Q146" s="495"/>
      <c r="R146" s="495"/>
      <c r="S146" s="496"/>
      <c r="T146" s="500"/>
      <c r="U146" s="500"/>
      <c r="V146" s="500"/>
      <c r="W146" s="481"/>
      <c r="X146" s="481"/>
      <c r="Y146" s="481"/>
      <c r="Z146" s="481"/>
      <c r="AA146" s="481"/>
      <c r="AB146" s="481"/>
      <c r="AC146" s="481"/>
      <c r="AD146" s="481"/>
      <c r="AE146" s="481"/>
      <c r="AF146" s="481"/>
      <c r="AG146" s="481"/>
      <c r="AH146" s="481"/>
      <c r="AI146" s="481"/>
      <c r="AJ146" s="481"/>
      <c r="AK146" s="481"/>
      <c r="AL146" s="481"/>
      <c r="AM146" s="481"/>
      <c r="AN146" s="481"/>
      <c r="AO146" s="481"/>
      <c r="AP146" s="481"/>
      <c r="AQ146" s="481"/>
      <c r="AR146" s="481"/>
      <c r="AS146" s="481"/>
      <c r="AT146" s="481"/>
      <c r="AU146" s="481"/>
      <c r="AV146" s="481"/>
      <c r="AW146" s="481"/>
      <c r="AX146" s="481"/>
      <c r="AY146" s="481"/>
      <c r="AZ146" s="481"/>
      <c r="BA146" s="481"/>
      <c r="BB146" s="504"/>
      <c r="BC146" s="505"/>
      <c r="BD146" s="505"/>
      <c r="BE146" s="505"/>
      <c r="BF146" s="505"/>
      <c r="BG146" s="505"/>
      <c r="BH146" s="505"/>
      <c r="BI146" s="505"/>
      <c r="BJ146" s="505"/>
      <c r="BK146" s="505"/>
      <c r="BL146" s="505"/>
      <c r="BM146" s="505"/>
      <c r="BN146" s="505"/>
      <c r="BO146" s="505"/>
      <c r="BP146" s="505"/>
      <c r="BQ146" s="505"/>
      <c r="BR146" s="505"/>
      <c r="BS146" s="505"/>
      <c r="BT146" s="505"/>
      <c r="BU146" s="505"/>
      <c r="BV146" s="505"/>
      <c r="BW146" s="506"/>
      <c r="BX146" s="178"/>
    </row>
    <row r="147" spans="1:76" ht="12.75" customHeight="1">
      <c r="A147" s="178"/>
      <c r="B147" s="494"/>
      <c r="C147" s="495"/>
      <c r="D147" s="495"/>
      <c r="E147" s="495"/>
      <c r="F147" s="495"/>
      <c r="G147" s="495"/>
      <c r="H147" s="495"/>
      <c r="I147" s="495"/>
      <c r="J147" s="495"/>
      <c r="K147" s="495"/>
      <c r="L147" s="495"/>
      <c r="M147" s="495"/>
      <c r="N147" s="495"/>
      <c r="O147" s="495"/>
      <c r="P147" s="495"/>
      <c r="Q147" s="495"/>
      <c r="R147" s="495"/>
      <c r="S147" s="496"/>
      <c r="T147" s="500"/>
      <c r="U147" s="500"/>
      <c r="V147" s="500"/>
      <c r="W147" s="481"/>
      <c r="X147" s="481"/>
      <c r="Y147" s="481"/>
      <c r="Z147" s="481"/>
      <c r="AA147" s="481"/>
      <c r="AB147" s="481"/>
      <c r="AC147" s="481"/>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1"/>
      <c r="AY147" s="481"/>
      <c r="AZ147" s="481"/>
      <c r="BA147" s="481"/>
      <c r="BB147" s="504"/>
      <c r="BC147" s="505"/>
      <c r="BD147" s="505"/>
      <c r="BE147" s="505"/>
      <c r="BF147" s="505"/>
      <c r="BG147" s="505"/>
      <c r="BH147" s="505"/>
      <c r="BI147" s="505"/>
      <c r="BJ147" s="505"/>
      <c r="BK147" s="505"/>
      <c r="BL147" s="505"/>
      <c r="BM147" s="505"/>
      <c r="BN147" s="505"/>
      <c r="BO147" s="505"/>
      <c r="BP147" s="505"/>
      <c r="BQ147" s="505"/>
      <c r="BR147" s="505"/>
      <c r="BS147" s="505"/>
      <c r="BT147" s="505"/>
      <c r="BU147" s="505"/>
      <c r="BV147" s="505"/>
      <c r="BW147" s="506"/>
      <c r="BX147" s="178"/>
    </row>
    <row r="148" spans="1:76" ht="12.75" customHeight="1">
      <c r="A148" s="178"/>
      <c r="B148" s="494"/>
      <c r="C148" s="495"/>
      <c r="D148" s="495"/>
      <c r="E148" s="495"/>
      <c r="F148" s="495"/>
      <c r="G148" s="495"/>
      <c r="H148" s="495"/>
      <c r="I148" s="495"/>
      <c r="J148" s="495"/>
      <c r="K148" s="495"/>
      <c r="L148" s="495"/>
      <c r="M148" s="495"/>
      <c r="N148" s="495"/>
      <c r="O148" s="495"/>
      <c r="P148" s="495"/>
      <c r="Q148" s="495"/>
      <c r="R148" s="495"/>
      <c r="S148" s="496"/>
      <c r="T148" s="500"/>
      <c r="U148" s="500"/>
      <c r="V148" s="500"/>
      <c r="W148" s="481"/>
      <c r="X148" s="481"/>
      <c r="Y148" s="481"/>
      <c r="Z148" s="481"/>
      <c r="AA148" s="481"/>
      <c r="AB148" s="481"/>
      <c r="AC148" s="481"/>
      <c r="AD148" s="481"/>
      <c r="AE148" s="481"/>
      <c r="AF148" s="481"/>
      <c r="AG148" s="481"/>
      <c r="AH148" s="481"/>
      <c r="AI148" s="481"/>
      <c r="AJ148" s="481"/>
      <c r="AK148" s="481"/>
      <c r="AL148" s="481"/>
      <c r="AM148" s="481"/>
      <c r="AN148" s="481"/>
      <c r="AO148" s="481"/>
      <c r="AP148" s="481"/>
      <c r="AQ148" s="481"/>
      <c r="AR148" s="481"/>
      <c r="AS148" s="481"/>
      <c r="AT148" s="481"/>
      <c r="AU148" s="481"/>
      <c r="AV148" s="481"/>
      <c r="AW148" s="481"/>
      <c r="AX148" s="481"/>
      <c r="AY148" s="481"/>
      <c r="AZ148" s="481"/>
      <c r="BA148" s="481"/>
      <c r="BB148" s="510"/>
      <c r="BC148" s="511"/>
      <c r="BD148" s="511"/>
      <c r="BE148" s="511"/>
      <c r="BF148" s="511"/>
      <c r="BG148" s="511"/>
      <c r="BH148" s="511"/>
      <c r="BI148" s="511"/>
      <c r="BJ148" s="511"/>
      <c r="BK148" s="511"/>
      <c r="BL148" s="511"/>
      <c r="BM148" s="511"/>
      <c r="BN148" s="511"/>
      <c r="BO148" s="511"/>
      <c r="BP148" s="511"/>
      <c r="BQ148" s="511"/>
      <c r="BR148" s="511"/>
      <c r="BS148" s="511"/>
      <c r="BT148" s="511"/>
      <c r="BU148" s="511"/>
      <c r="BV148" s="511"/>
      <c r="BW148" s="512"/>
      <c r="BX148" s="178"/>
    </row>
    <row r="149" spans="1:76" ht="12.75" customHeight="1">
      <c r="A149" s="178"/>
      <c r="B149" s="494"/>
      <c r="C149" s="495"/>
      <c r="D149" s="495"/>
      <c r="E149" s="495"/>
      <c r="F149" s="495"/>
      <c r="G149" s="495"/>
      <c r="H149" s="495"/>
      <c r="I149" s="495"/>
      <c r="J149" s="495"/>
      <c r="K149" s="495"/>
      <c r="L149" s="495"/>
      <c r="M149" s="495"/>
      <c r="N149" s="495"/>
      <c r="O149" s="495"/>
      <c r="P149" s="495"/>
      <c r="Q149" s="495"/>
      <c r="R149" s="495"/>
      <c r="S149" s="496"/>
      <c r="T149" s="500">
        <v>3.6</v>
      </c>
      <c r="U149" s="500"/>
      <c r="V149" s="500"/>
      <c r="W149" s="480" t="s">
        <v>1826</v>
      </c>
      <c r="X149" s="481"/>
      <c r="Y149" s="481"/>
      <c r="Z149" s="481"/>
      <c r="AA149" s="481"/>
      <c r="AB149" s="481"/>
      <c r="AC149" s="481"/>
      <c r="AD149" s="481"/>
      <c r="AE149" s="481"/>
      <c r="AF149" s="481"/>
      <c r="AG149" s="481"/>
      <c r="AH149" s="481"/>
      <c r="AI149" s="481"/>
      <c r="AJ149" s="481"/>
      <c r="AK149" s="481"/>
      <c r="AL149" s="481"/>
      <c r="AM149" s="481"/>
      <c r="AN149" s="481"/>
      <c r="AO149" s="481"/>
      <c r="AP149" s="481"/>
      <c r="AQ149" s="481"/>
      <c r="AR149" s="481"/>
      <c r="AS149" s="481"/>
      <c r="AT149" s="481"/>
      <c r="AU149" s="481"/>
      <c r="AV149" s="481"/>
      <c r="AW149" s="481"/>
      <c r="AX149" s="481"/>
      <c r="AY149" s="481"/>
      <c r="AZ149" s="481"/>
      <c r="BA149" s="481"/>
      <c r="BB149" s="501" t="str">
        <f>IF('E-OG'!K452=0,"","Los Ingresos estimados en Fortalecimiento con OR 230 es de $"&amp;'E-OG'!K450&amp;" y en los Egresos se presupuesto $"&amp;'E-OG'!K451&amp;", por lo que no existe equilibrio.")</f>
        <v/>
      </c>
      <c r="BC149" s="502"/>
      <c r="BD149" s="502"/>
      <c r="BE149" s="502"/>
      <c r="BF149" s="502"/>
      <c r="BG149" s="502"/>
      <c r="BH149" s="502"/>
      <c r="BI149" s="502"/>
      <c r="BJ149" s="502"/>
      <c r="BK149" s="502"/>
      <c r="BL149" s="502"/>
      <c r="BM149" s="502"/>
      <c r="BN149" s="502"/>
      <c r="BO149" s="502"/>
      <c r="BP149" s="502"/>
      <c r="BQ149" s="502"/>
      <c r="BR149" s="502"/>
      <c r="BS149" s="502"/>
      <c r="BT149" s="502"/>
      <c r="BU149" s="502"/>
      <c r="BV149" s="502"/>
      <c r="BW149" s="503"/>
      <c r="BX149" s="178"/>
    </row>
    <row r="150" spans="1:76" ht="12.75" customHeight="1">
      <c r="A150" s="178"/>
      <c r="B150" s="494"/>
      <c r="C150" s="495"/>
      <c r="D150" s="495"/>
      <c r="E150" s="495"/>
      <c r="F150" s="495"/>
      <c r="G150" s="495"/>
      <c r="H150" s="495"/>
      <c r="I150" s="495"/>
      <c r="J150" s="495"/>
      <c r="K150" s="495"/>
      <c r="L150" s="495"/>
      <c r="M150" s="495"/>
      <c r="N150" s="495"/>
      <c r="O150" s="495"/>
      <c r="P150" s="495"/>
      <c r="Q150" s="495"/>
      <c r="R150" s="495"/>
      <c r="S150" s="496"/>
      <c r="T150" s="500"/>
      <c r="U150" s="500"/>
      <c r="V150" s="500"/>
      <c r="W150" s="481"/>
      <c r="X150" s="481"/>
      <c r="Y150" s="481"/>
      <c r="Z150" s="481"/>
      <c r="AA150" s="481"/>
      <c r="AB150" s="481"/>
      <c r="AC150" s="481"/>
      <c r="AD150" s="481"/>
      <c r="AE150" s="481"/>
      <c r="AF150" s="481"/>
      <c r="AG150" s="481"/>
      <c r="AH150" s="481"/>
      <c r="AI150" s="481"/>
      <c r="AJ150" s="481"/>
      <c r="AK150" s="481"/>
      <c r="AL150" s="481"/>
      <c r="AM150" s="481"/>
      <c r="AN150" s="481"/>
      <c r="AO150" s="481"/>
      <c r="AP150" s="481"/>
      <c r="AQ150" s="481"/>
      <c r="AR150" s="481"/>
      <c r="AS150" s="481"/>
      <c r="AT150" s="481"/>
      <c r="AU150" s="481"/>
      <c r="AV150" s="481"/>
      <c r="AW150" s="481"/>
      <c r="AX150" s="481"/>
      <c r="AY150" s="481"/>
      <c r="AZ150" s="481"/>
      <c r="BA150" s="481"/>
      <c r="BB150" s="504"/>
      <c r="BC150" s="505"/>
      <c r="BD150" s="505"/>
      <c r="BE150" s="505"/>
      <c r="BF150" s="505"/>
      <c r="BG150" s="505"/>
      <c r="BH150" s="505"/>
      <c r="BI150" s="505"/>
      <c r="BJ150" s="505"/>
      <c r="BK150" s="505"/>
      <c r="BL150" s="505"/>
      <c r="BM150" s="505"/>
      <c r="BN150" s="505"/>
      <c r="BO150" s="505"/>
      <c r="BP150" s="505"/>
      <c r="BQ150" s="505"/>
      <c r="BR150" s="505"/>
      <c r="BS150" s="505"/>
      <c r="BT150" s="505"/>
      <c r="BU150" s="505"/>
      <c r="BV150" s="505"/>
      <c r="BW150" s="506"/>
      <c r="BX150" s="178"/>
    </row>
    <row r="151" spans="1:76" ht="12.75" customHeight="1">
      <c r="A151" s="178"/>
      <c r="B151" s="494"/>
      <c r="C151" s="495"/>
      <c r="D151" s="495"/>
      <c r="E151" s="495"/>
      <c r="F151" s="495"/>
      <c r="G151" s="495"/>
      <c r="H151" s="495"/>
      <c r="I151" s="495"/>
      <c r="J151" s="495"/>
      <c r="K151" s="495"/>
      <c r="L151" s="495"/>
      <c r="M151" s="495"/>
      <c r="N151" s="495"/>
      <c r="O151" s="495"/>
      <c r="P151" s="495"/>
      <c r="Q151" s="495"/>
      <c r="R151" s="495"/>
      <c r="S151" s="496"/>
      <c r="T151" s="500"/>
      <c r="U151" s="500"/>
      <c r="V151" s="500"/>
      <c r="W151" s="481"/>
      <c r="X151" s="481"/>
      <c r="Y151" s="481"/>
      <c r="Z151" s="481"/>
      <c r="AA151" s="481"/>
      <c r="AB151" s="481"/>
      <c r="AC151" s="481"/>
      <c r="AD151" s="481"/>
      <c r="AE151" s="481"/>
      <c r="AF151" s="481"/>
      <c r="AG151" s="481"/>
      <c r="AH151" s="481"/>
      <c r="AI151" s="481"/>
      <c r="AJ151" s="481"/>
      <c r="AK151" s="481"/>
      <c r="AL151" s="481"/>
      <c r="AM151" s="481"/>
      <c r="AN151" s="481"/>
      <c r="AO151" s="481"/>
      <c r="AP151" s="481"/>
      <c r="AQ151" s="481"/>
      <c r="AR151" s="481"/>
      <c r="AS151" s="481"/>
      <c r="AT151" s="481"/>
      <c r="AU151" s="481"/>
      <c r="AV151" s="481"/>
      <c r="AW151" s="481"/>
      <c r="AX151" s="481"/>
      <c r="AY151" s="481"/>
      <c r="AZ151" s="481"/>
      <c r="BA151" s="481"/>
      <c r="BB151" s="504"/>
      <c r="BC151" s="505"/>
      <c r="BD151" s="505"/>
      <c r="BE151" s="505"/>
      <c r="BF151" s="505"/>
      <c r="BG151" s="505"/>
      <c r="BH151" s="505"/>
      <c r="BI151" s="505"/>
      <c r="BJ151" s="505"/>
      <c r="BK151" s="505"/>
      <c r="BL151" s="505"/>
      <c r="BM151" s="505"/>
      <c r="BN151" s="505"/>
      <c r="BO151" s="505"/>
      <c r="BP151" s="505"/>
      <c r="BQ151" s="505"/>
      <c r="BR151" s="505"/>
      <c r="BS151" s="505"/>
      <c r="BT151" s="505"/>
      <c r="BU151" s="505"/>
      <c r="BV151" s="505"/>
      <c r="BW151" s="506"/>
      <c r="BX151" s="178"/>
    </row>
    <row r="152" spans="1:76" ht="12.75" customHeight="1">
      <c r="A152" s="178"/>
      <c r="B152" s="497"/>
      <c r="C152" s="498"/>
      <c r="D152" s="498"/>
      <c r="E152" s="498"/>
      <c r="F152" s="498"/>
      <c r="G152" s="498"/>
      <c r="H152" s="498"/>
      <c r="I152" s="498"/>
      <c r="J152" s="498"/>
      <c r="K152" s="498"/>
      <c r="L152" s="498"/>
      <c r="M152" s="498"/>
      <c r="N152" s="498"/>
      <c r="O152" s="498"/>
      <c r="P152" s="498"/>
      <c r="Q152" s="498"/>
      <c r="R152" s="498"/>
      <c r="S152" s="499"/>
      <c r="T152" s="500"/>
      <c r="U152" s="500"/>
      <c r="V152" s="500"/>
      <c r="W152" s="481"/>
      <c r="X152" s="481"/>
      <c r="Y152" s="481"/>
      <c r="Z152" s="481"/>
      <c r="AA152" s="481"/>
      <c r="AB152" s="481"/>
      <c r="AC152" s="481"/>
      <c r="AD152" s="481"/>
      <c r="AE152" s="481"/>
      <c r="AF152" s="481"/>
      <c r="AG152" s="481"/>
      <c r="AH152" s="481"/>
      <c r="AI152" s="481"/>
      <c r="AJ152" s="481"/>
      <c r="AK152" s="481"/>
      <c r="AL152" s="481"/>
      <c r="AM152" s="481"/>
      <c r="AN152" s="481"/>
      <c r="AO152" s="481"/>
      <c r="AP152" s="481"/>
      <c r="AQ152" s="481"/>
      <c r="AR152" s="481"/>
      <c r="AS152" s="481"/>
      <c r="AT152" s="481"/>
      <c r="AU152" s="481"/>
      <c r="AV152" s="481"/>
      <c r="AW152" s="481"/>
      <c r="AX152" s="481"/>
      <c r="AY152" s="481"/>
      <c r="AZ152" s="481"/>
      <c r="BA152" s="481"/>
      <c r="BB152" s="510"/>
      <c r="BC152" s="511"/>
      <c r="BD152" s="511"/>
      <c r="BE152" s="511"/>
      <c r="BF152" s="511"/>
      <c r="BG152" s="511"/>
      <c r="BH152" s="511"/>
      <c r="BI152" s="511"/>
      <c r="BJ152" s="511"/>
      <c r="BK152" s="511"/>
      <c r="BL152" s="511"/>
      <c r="BM152" s="511"/>
      <c r="BN152" s="511"/>
      <c r="BO152" s="511"/>
      <c r="BP152" s="511"/>
      <c r="BQ152" s="511"/>
      <c r="BR152" s="511"/>
      <c r="BS152" s="511"/>
      <c r="BT152" s="511"/>
      <c r="BU152" s="511"/>
      <c r="BV152" s="511"/>
      <c r="BW152" s="512"/>
      <c r="BX152" s="178"/>
    </row>
    <row r="153" spans="1:76" ht="12.75" customHeight="1">
      <c r="A153" s="178"/>
      <c r="B153" s="491" t="s">
        <v>1321</v>
      </c>
      <c r="C153" s="492"/>
      <c r="D153" s="492"/>
      <c r="E153" s="492"/>
      <c r="F153" s="492"/>
      <c r="G153" s="492"/>
      <c r="H153" s="492"/>
      <c r="I153" s="492"/>
      <c r="J153" s="492"/>
      <c r="K153" s="492"/>
      <c r="L153" s="492"/>
      <c r="M153" s="492"/>
      <c r="N153" s="492"/>
      <c r="O153" s="492"/>
      <c r="P153" s="492"/>
      <c r="Q153" s="492"/>
      <c r="R153" s="492"/>
      <c r="S153" s="493"/>
      <c r="T153" s="500">
        <v>4.0999999999999996</v>
      </c>
      <c r="U153" s="500"/>
      <c r="V153" s="500"/>
      <c r="W153" s="480" t="s">
        <v>1350</v>
      </c>
      <c r="X153" s="481"/>
      <c r="Y153" s="481"/>
      <c r="Z153" s="481"/>
      <c r="AA153" s="481"/>
      <c r="AB153" s="481"/>
      <c r="AC153" s="481"/>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2" t="str">
        <f>IF(P!H92&gt;0,"","No se anexa el formato de Plantilla de Personal de Carácter Permanente o falta integrar información.")</f>
        <v/>
      </c>
      <c r="BC153" s="483"/>
      <c r="BD153" s="483"/>
      <c r="BE153" s="483"/>
      <c r="BF153" s="483"/>
      <c r="BG153" s="483"/>
      <c r="BH153" s="483"/>
      <c r="BI153" s="483"/>
      <c r="BJ153" s="483"/>
      <c r="BK153" s="483"/>
      <c r="BL153" s="483"/>
      <c r="BM153" s="483"/>
      <c r="BN153" s="483"/>
      <c r="BO153" s="483"/>
      <c r="BP153" s="483"/>
      <c r="BQ153" s="483"/>
      <c r="BR153" s="483"/>
      <c r="BS153" s="483"/>
      <c r="BT153" s="483"/>
      <c r="BU153" s="483"/>
      <c r="BV153" s="483"/>
      <c r="BW153" s="484"/>
      <c r="BX153" s="178"/>
    </row>
    <row r="154" spans="1:76" ht="12.75" customHeight="1">
      <c r="A154" s="178"/>
      <c r="B154" s="494"/>
      <c r="C154" s="495"/>
      <c r="D154" s="495"/>
      <c r="E154" s="495"/>
      <c r="F154" s="495"/>
      <c r="G154" s="495"/>
      <c r="H154" s="495"/>
      <c r="I154" s="495"/>
      <c r="J154" s="495"/>
      <c r="K154" s="495"/>
      <c r="L154" s="495"/>
      <c r="M154" s="495"/>
      <c r="N154" s="495"/>
      <c r="O154" s="495"/>
      <c r="P154" s="495"/>
      <c r="Q154" s="495"/>
      <c r="R154" s="495"/>
      <c r="S154" s="496"/>
      <c r="T154" s="500"/>
      <c r="U154" s="500"/>
      <c r="V154" s="500"/>
      <c r="W154" s="480"/>
      <c r="X154" s="481"/>
      <c r="Y154" s="481"/>
      <c r="Z154" s="481"/>
      <c r="AA154" s="481"/>
      <c r="AB154" s="481"/>
      <c r="AC154" s="481"/>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5"/>
      <c r="BC154" s="486"/>
      <c r="BD154" s="486"/>
      <c r="BE154" s="486"/>
      <c r="BF154" s="486"/>
      <c r="BG154" s="486"/>
      <c r="BH154" s="486"/>
      <c r="BI154" s="486"/>
      <c r="BJ154" s="486"/>
      <c r="BK154" s="486"/>
      <c r="BL154" s="486"/>
      <c r="BM154" s="486"/>
      <c r="BN154" s="486"/>
      <c r="BO154" s="486"/>
      <c r="BP154" s="486"/>
      <c r="BQ154" s="486"/>
      <c r="BR154" s="486"/>
      <c r="BS154" s="486"/>
      <c r="BT154" s="486"/>
      <c r="BU154" s="486"/>
      <c r="BV154" s="486"/>
      <c r="BW154" s="487"/>
      <c r="BX154" s="178"/>
    </row>
    <row r="155" spans="1:76" ht="12.75" customHeight="1">
      <c r="A155" s="178"/>
      <c r="B155" s="494"/>
      <c r="C155" s="495"/>
      <c r="D155" s="495"/>
      <c r="E155" s="495"/>
      <c r="F155" s="495"/>
      <c r="G155" s="495"/>
      <c r="H155" s="495"/>
      <c r="I155" s="495"/>
      <c r="J155" s="495"/>
      <c r="K155" s="495"/>
      <c r="L155" s="495"/>
      <c r="M155" s="495"/>
      <c r="N155" s="495"/>
      <c r="O155" s="495"/>
      <c r="P155" s="495"/>
      <c r="Q155" s="495"/>
      <c r="R155" s="495"/>
      <c r="S155" s="496"/>
      <c r="T155" s="500"/>
      <c r="U155" s="500"/>
      <c r="V155" s="500"/>
      <c r="W155" s="481"/>
      <c r="X155" s="481"/>
      <c r="Y155" s="481"/>
      <c r="Z155" s="481"/>
      <c r="AA155" s="481"/>
      <c r="AB155" s="481"/>
      <c r="AC155" s="481"/>
      <c r="AD155" s="481"/>
      <c r="AE155" s="481"/>
      <c r="AF155" s="481"/>
      <c r="AG155" s="481"/>
      <c r="AH155" s="481"/>
      <c r="AI155" s="481"/>
      <c r="AJ155" s="481"/>
      <c r="AK155" s="481"/>
      <c r="AL155" s="481"/>
      <c r="AM155" s="481"/>
      <c r="AN155" s="481"/>
      <c r="AO155" s="481"/>
      <c r="AP155" s="481"/>
      <c r="AQ155" s="481"/>
      <c r="AR155" s="481"/>
      <c r="AS155" s="481"/>
      <c r="AT155" s="481"/>
      <c r="AU155" s="481"/>
      <c r="AV155" s="481"/>
      <c r="AW155" s="481"/>
      <c r="AX155" s="481"/>
      <c r="AY155" s="481"/>
      <c r="AZ155" s="481"/>
      <c r="BA155" s="481"/>
      <c r="BB155" s="485"/>
      <c r="BC155" s="486"/>
      <c r="BD155" s="486"/>
      <c r="BE155" s="486"/>
      <c r="BF155" s="486"/>
      <c r="BG155" s="486"/>
      <c r="BH155" s="486"/>
      <c r="BI155" s="486"/>
      <c r="BJ155" s="486"/>
      <c r="BK155" s="486"/>
      <c r="BL155" s="486"/>
      <c r="BM155" s="486"/>
      <c r="BN155" s="486"/>
      <c r="BO155" s="486"/>
      <c r="BP155" s="486"/>
      <c r="BQ155" s="486"/>
      <c r="BR155" s="486"/>
      <c r="BS155" s="486"/>
      <c r="BT155" s="486"/>
      <c r="BU155" s="486"/>
      <c r="BV155" s="486"/>
      <c r="BW155" s="487"/>
      <c r="BX155" s="178"/>
    </row>
    <row r="156" spans="1:76" ht="12.75" customHeight="1">
      <c r="A156" s="178"/>
      <c r="B156" s="494"/>
      <c r="C156" s="495"/>
      <c r="D156" s="495"/>
      <c r="E156" s="495"/>
      <c r="F156" s="495"/>
      <c r="G156" s="495"/>
      <c r="H156" s="495"/>
      <c r="I156" s="495"/>
      <c r="J156" s="495"/>
      <c r="K156" s="495"/>
      <c r="L156" s="495"/>
      <c r="M156" s="495"/>
      <c r="N156" s="495"/>
      <c r="O156" s="495"/>
      <c r="P156" s="495"/>
      <c r="Q156" s="495"/>
      <c r="R156" s="495"/>
      <c r="S156" s="496"/>
      <c r="T156" s="500"/>
      <c r="U156" s="500"/>
      <c r="V156" s="500"/>
      <c r="W156" s="481"/>
      <c r="X156" s="481"/>
      <c r="Y156" s="481"/>
      <c r="Z156" s="481"/>
      <c r="AA156" s="481"/>
      <c r="AB156" s="481"/>
      <c r="AC156" s="481"/>
      <c r="AD156" s="481"/>
      <c r="AE156" s="481"/>
      <c r="AF156" s="481"/>
      <c r="AG156" s="481"/>
      <c r="AH156" s="481"/>
      <c r="AI156" s="481"/>
      <c r="AJ156" s="481"/>
      <c r="AK156" s="481"/>
      <c r="AL156" s="481"/>
      <c r="AM156" s="481"/>
      <c r="AN156" s="481"/>
      <c r="AO156" s="481"/>
      <c r="AP156" s="481"/>
      <c r="AQ156" s="481"/>
      <c r="AR156" s="481"/>
      <c r="AS156" s="481"/>
      <c r="AT156" s="481"/>
      <c r="AU156" s="481"/>
      <c r="AV156" s="481"/>
      <c r="AW156" s="481"/>
      <c r="AX156" s="481"/>
      <c r="AY156" s="481"/>
      <c r="AZ156" s="481"/>
      <c r="BA156" s="481"/>
      <c r="BB156" s="488"/>
      <c r="BC156" s="489"/>
      <c r="BD156" s="489"/>
      <c r="BE156" s="489"/>
      <c r="BF156" s="489"/>
      <c r="BG156" s="489"/>
      <c r="BH156" s="489"/>
      <c r="BI156" s="489"/>
      <c r="BJ156" s="489"/>
      <c r="BK156" s="489"/>
      <c r="BL156" s="489"/>
      <c r="BM156" s="489"/>
      <c r="BN156" s="489"/>
      <c r="BO156" s="489"/>
      <c r="BP156" s="489"/>
      <c r="BQ156" s="489"/>
      <c r="BR156" s="489"/>
      <c r="BS156" s="489"/>
      <c r="BT156" s="489"/>
      <c r="BU156" s="489"/>
      <c r="BV156" s="489"/>
      <c r="BW156" s="490"/>
      <c r="BX156" s="178"/>
    </row>
    <row r="157" spans="1:76" ht="12.75" customHeight="1">
      <c r="A157" s="178"/>
      <c r="B157" s="494"/>
      <c r="C157" s="495"/>
      <c r="D157" s="495"/>
      <c r="E157" s="495"/>
      <c r="F157" s="495"/>
      <c r="G157" s="495"/>
      <c r="H157" s="495"/>
      <c r="I157" s="495"/>
      <c r="J157" s="495"/>
      <c r="K157" s="495"/>
      <c r="L157" s="495"/>
      <c r="M157" s="495"/>
      <c r="N157" s="495"/>
      <c r="O157" s="495"/>
      <c r="P157" s="495"/>
      <c r="Q157" s="495"/>
      <c r="R157" s="495"/>
      <c r="S157" s="496"/>
      <c r="T157" s="500">
        <v>4.2</v>
      </c>
      <c r="U157" s="500"/>
      <c r="V157" s="500"/>
      <c r="W157" s="480" t="s">
        <v>1416</v>
      </c>
      <c r="X157" s="481"/>
      <c r="Y157" s="481"/>
      <c r="Z157" s="481"/>
      <c r="AA157" s="481"/>
      <c r="AB157" s="481"/>
      <c r="AC157" s="481"/>
      <c r="AD157" s="481"/>
      <c r="AE157" s="481"/>
      <c r="AF157" s="481"/>
      <c r="AG157" s="481"/>
      <c r="AH157" s="481"/>
      <c r="AI157" s="481"/>
      <c r="AJ157" s="481"/>
      <c r="AK157" s="481"/>
      <c r="AL157" s="481"/>
      <c r="AM157" s="481"/>
      <c r="AN157" s="481"/>
      <c r="AO157" s="481"/>
      <c r="AP157" s="481"/>
      <c r="AQ157" s="481"/>
      <c r="AR157" s="481"/>
      <c r="AS157" s="481"/>
      <c r="AT157" s="481"/>
      <c r="AU157" s="481"/>
      <c r="AV157" s="481"/>
      <c r="AW157" s="481"/>
      <c r="AX157" s="481"/>
      <c r="AY157" s="481"/>
      <c r="AZ157" s="481"/>
      <c r="BA157" s="481"/>
      <c r="BB157" s="501" t="str">
        <f>IF('E-OG'!O6=P!H92,"","Los Sueldos base al personal permanente estimado es (partida 1100) $"&amp;'E-OG'!O6&amp;" y en la Plantilla se determino $"&amp;P!H92&amp;", por lo que no existe equilibrio.")</f>
        <v/>
      </c>
      <c r="BC157" s="502"/>
      <c r="BD157" s="502"/>
      <c r="BE157" s="502"/>
      <c r="BF157" s="502"/>
      <c r="BG157" s="502"/>
      <c r="BH157" s="502"/>
      <c r="BI157" s="502"/>
      <c r="BJ157" s="502"/>
      <c r="BK157" s="502"/>
      <c r="BL157" s="502"/>
      <c r="BM157" s="502"/>
      <c r="BN157" s="502"/>
      <c r="BO157" s="502"/>
      <c r="BP157" s="502"/>
      <c r="BQ157" s="502"/>
      <c r="BR157" s="502"/>
      <c r="BS157" s="502"/>
      <c r="BT157" s="502"/>
      <c r="BU157" s="502"/>
      <c r="BV157" s="502"/>
      <c r="BW157" s="503"/>
      <c r="BX157" s="178"/>
    </row>
    <row r="158" spans="1:76" ht="12.75" customHeight="1">
      <c r="A158" s="178"/>
      <c r="B158" s="494"/>
      <c r="C158" s="495"/>
      <c r="D158" s="495"/>
      <c r="E158" s="495"/>
      <c r="F158" s="495"/>
      <c r="G158" s="495"/>
      <c r="H158" s="495"/>
      <c r="I158" s="495"/>
      <c r="J158" s="495"/>
      <c r="K158" s="495"/>
      <c r="L158" s="495"/>
      <c r="M158" s="495"/>
      <c r="N158" s="495"/>
      <c r="O158" s="495"/>
      <c r="P158" s="495"/>
      <c r="Q158" s="495"/>
      <c r="R158" s="495"/>
      <c r="S158" s="496"/>
      <c r="T158" s="500"/>
      <c r="U158" s="500"/>
      <c r="V158" s="500"/>
      <c r="W158" s="480"/>
      <c r="X158" s="481"/>
      <c r="Y158" s="481"/>
      <c r="Z158" s="481"/>
      <c r="AA158" s="481"/>
      <c r="AB158" s="481"/>
      <c r="AC158" s="481"/>
      <c r="AD158" s="481"/>
      <c r="AE158" s="481"/>
      <c r="AF158" s="481"/>
      <c r="AG158" s="481"/>
      <c r="AH158" s="481"/>
      <c r="AI158" s="481"/>
      <c r="AJ158" s="481"/>
      <c r="AK158" s="481"/>
      <c r="AL158" s="481"/>
      <c r="AM158" s="481"/>
      <c r="AN158" s="481"/>
      <c r="AO158" s="481"/>
      <c r="AP158" s="481"/>
      <c r="AQ158" s="481"/>
      <c r="AR158" s="481"/>
      <c r="AS158" s="481"/>
      <c r="AT158" s="481"/>
      <c r="AU158" s="481"/>
      <c r="AV158" s="481"/>
      <c r="AW158" s="481"/>
      <c r="AX158" s="481"/>
      <c r="AY158" s="481"/>
      <c r="AZ158" s="481"/>
      <c r="BA158" s="481"/>
      <c r="BB158" s="504"/>
      <c r="BC158" s="505"/>
      <c r="BD158" s="505"/>
      <c r="BE158" s="505"/>
      <c r="BF158" s="505"/>
      <c r="BG158" s="505"/>
      <c r="BH158" s="505"/>
      <c r="BI158" s="505"/>
      <c r="BJ158" s="505"/>
      <c r="BK158" s="505"/>
      <c r="BL158" s="505"/>
      <c r="BM158" s="505"/>
      <c r="BN158" s="505"/>
      <c r="BO158" s="505"/>
      <c r="BP158" s="505"/>
      <c r="BQ158" s="505"/>
      <c r="BR158" s="505"/>
      <c r="BS158" s="505"/>
      <c r="BT158" s="505"/>
      <c r="BU158" s="505"/>
      <c r="BV158" s="505"/>
      <c r="BW158" s="506"/>
      <c r="BX158" s="178"/>
    </row>
    <row r="159" spans="1:76" ht="12.75" customHeight="1">
      <c r="A159" s="178"/>
      <c r="B159" s="494"/>
      <c r="C159" s="495"/>
      <c r="D159" s="495"/>
      <c r="E159" s="495"/>
      <c r="F159" s="495"/>
      <c r="G159" s="495"/>
      <c r="H159" s="495"/>
      <c r="I159" s="495"/>
      <c r="J159" s="495"/>
      <c r="K159" s="495"/>
      <c r="L159" s="495"/>
      <c r="M159" s="495"/>
      <c r="N159" s="495"/>
      <c r="O159" s="495"/>
      <c r="P159" s="495"/>
      <c r="Q159" s="495"/>
      <c r="R159" s="495"/>
      <c r="S159" s="496"/>
      <c r="T159" s="500"/>
      <c r="U159" s="500"/>
      <c r="V159" s="500"/>
      <c r="W159" s="481"/>
      <c r="X159" s="481"/>
      <c r="Y159" s="481"/>
      <c r="Z159" s="481"/>
      <c r="AA159" s="481"/>
      <c r="AB159" s="481"/>
      <c r="AC159" s="481"/>
      <c r="AD159" s="481"/>
      <c r="AE159" s="481"/>
      <c r="AF159" s="481"/>
      <c r="AG159" s="481"/>
      <c r="AH159" s="481"/>
      <c r="AI159" s="481"/>
      <c r="AJ159" s="481"/>
      <c r="AK159" s="481"/>
      <c r="AL159" s="481"/>
      <c r="AM159" s="481"/>
      <c r="AN159" s="481"/>
      <c r="AO159" s="481"/>
      <c r="AP159" s="481"/>
      <c r="AQ159" s="481"/>
      <c r="AR159" s="481"/>
      <c r="AS159" s="481"/>
      <c r="AT159" s="481"/>
      <c r="AU159" s="481"/>
      <c r="AV159" s="481"/>
      <c r="AW159" s="481"/>
      <c r="AX159" s="481"/>
      <c r="AY159" s="481"/>
      <c r="AZ159" s="481"/>
      <c r="BA159" s="481"/>
      <c r="BB159" s="504"/>
      <c r="BC159" s="505"/>
      <c r="BD159" s="505"/>
      <c r="BE159" s="505"/>
      <c r="BF159" s="505"/>
      <c r="BG159" s="505"/>
      <c r="BH159" s="505"/>
      <c r="BI159" s="505"/>
      <c r="BJ159" s="505"/>
      <c r="BK159" s="505"/>
      <c r="BL159" s="505"/>
      <c r="BM159" s="505"/>
      <c r="BN159" s="505"/>
      <c r="BO159" s="505"/>
      <c r="BP159" s="505"/>
      <c r="BQ159" s="505"/>
      <c r="BR159" s="505"/>
      <c r="BS159" s="505"/>
      <c r="BT159" s="505"/>
      <c r="BU159" s="505"/>
      <c r="BV159" s="505"/>
      <c r="BW159" s="506"/>
      <c r="BX159" s="178"/>
    </row>
    <row r="160" spans="1:76" ht="12.75" customHeight="1" thickBot="1">
      <c r="A160" s="178"/>
      <c r="B160" s="543"/>
      <c r="C160" s="544"/>
      <c r="D160" s="544"/>
      <c r="E160" s="544"/>
      <c r="F160" s="544"/>
      <c r="G160" s="544"/>
      <c r="H160" s="544"/>
      <c r="I160" s="544"/>
      <c r="J160" s="544"/>
      <c r="K160" s="544"/>
      <c r="L160" s="544"/>
      <c r="M160" s="544"/>
      <c r="N160" s="544"/>
      <c r="O160" s="544"/>
      <c r="P160" s="544"/>
      <c r="Q160" s="544"/>
      <c r="R160" s="544"/>
      <c r="S160" s="545"/>
      <c r="T160" s="546"/>
      <c r="U160" s="546"/>
      <c r="V160" s="546"/>
      <c r="W160" s="513"/>
      <c r="X160" s="513"/>
      <c r="Y160" s="513"/>
      <c r="Z160" s="513"/>
      <c r="AA160" s="513"/>
      <c r="AB160" s="513"/>
      <c r="AC160" s="513"/>
      <c r="AD160" s="513"/>
      <c r="AE160" s="513"/>
      <c r="AF160" s="513"/>
      <c r="AG160" s="513"/>
      <c r="AH160" s="513"/>
      <c r="AI160" s="513"/>
      <c r="AJ160" s="513"/>
      <c r="AK160" s="513"/>
      <c r="AL160" s="513"/>
      <c r="AM160" s="513"/>
      <c r="AN160" s="513"/>
      <c r="AO160" s="513"/>
      <c r="AP160" s="513"/>
      <c r="AQ160" s="513"/>
      <c r="AR160" s="513"/>
      <c r="AS160" s="513"/>
      <c r="AT160" s="513"/>
      <c r="AU160" s="513"/>
      <c r="AV160" s="513"/>
      <c r="AW160" s="513"/>
      <c r="AX160" s="513"/>
      <c r="AY160" s="513"/>
      <c r="AZ160" s="513"/>
      <c r="BA160" s="513"/>
      <c r="BB160" s="507"/>
      <c r="BC160" s="508"/>
      <c r="BD160" s="508"/>
      <c r="BE160" s="508"/>
      <c r="BF160" s="508"/>
      <c r="BG160" s="508"/>
      <c r="BH160" s="508"/>
      <c r="BI160" s="508"/>
      <c r="BJ160" s="508"/>
      <c r="BK160" s="508"/>
      <c r="BL160" s="508"/>
      <c r="BM160" s="508"/>
      <c r="BN160" s="508"/>
      <c r="BO160" s="508"/>
      <c r="BP160" s="508"/>
      <c r="BQ160" s="508"/>
      <c r="BR160" s="508"/>
      <c r="BS160" s="508"/>
      <c r="BT160" s="508"/>
      <c r="BU160" s="508"/>
      <c r="BV160" s="508"/>
      <c r="BW160" s="509"/>
      <c r="BX160" s="178"/>
    </row>
    <row r="161" spans="1:76" s="303" customFormat="1" ht="6" customHeight="1"/>
    <row r="162" spans="1:76">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row>
    <row r="163" spans="1:76">
      <c r="A163" s="303"/>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3"/>
      <c r="BW163" s="303"/>
      <c r="BX163" s="303"/>
    </row>
    <row r="164" spans="1:76" ht="15.75" thickBot="1">
      <c r="A164" s="303"/>
      <c r="B164" s="455" t="s">
        <v>1827</v>
      </c>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row>
    <row r="165" spans="1:76">
      <c r="A165" s="303"/>
      <c r="B165" s="468" t="s">
        <v>1963</v>
      </c>
      <c r="C165" s="469"/>
      <c r="D165" s="469"/>
      <c r="E165" s="469"/>
      <c r="F165" s="469"/>
      <c r="G165" s="469"/>
      <c r="H165" s="469"/>
      <c r="I165" s="469"/>
      <c r="J165" s="469"/>
      <c r="K165" s="469"/>
      <c r="L165" s="469"/>
      <c r="M165" s="469"/>
      <c r="N165" s="469"/>
      <c r="O165" s="469"/>
      <c r="P165" s="469"/>
      <c r="Q165" s="469"/>
      <c r="R165" s="469"/>
      <c r="S165" s="469"/>
      <c r="T165" s="469"/>
      <c r="U165" s="469"/>
      <c r="V165" s="469"/>
      <c r="W165" s="469"/>
      <c r="X165" s="469"/>
      <c r="Y165" s="469"/>
      <c r="Z165" s="469"/>
      <c r="AA165" s="469"/>
      <c r="AB165" s="469"/>
      <c r="AC165" s="469"/>
      <c r="AD165" s="469"/>
      <c r="AE165" s="469"/>
      <c r="AF165" s="469"/>
      <c r="AG165" s="469"/>
      <c r="AH165" s="469"/>
      <c r="AI165" s="469"/>
      <c r="AJ165" s="469"/>
      <c r="AK165" s="469"/>
      <c r="AL165" s="469"/>
      <c r="AM165" s="469"/>
      <c r="AN165" s="469"/>
      <c r="AO165" s="469"/>
      <c r="AP165" s="469"/>
      <c r="AQ165" s="469"/>
      <c r="AR165" s="469"/>
      <c r="AS165" s="469"/>
      <c r="AT165" s="469"/>
      <c r="AU165" s="469"/>
      <c r="AV165" s="469"/>
      <c r="AW165" s="469"/>
      <c r="AX165" s="469"/>
      <c r="AY165" s="469"/>
      <c r="AZ165" s="469"/>
      <c r="BA165" s="469"/>
      <c r="BB165" s="469"/>
      <c r="BC165" s="469"/>
      <c r="BD165" s="469"/>
      <c r="BE165" s="469"/>
      <c r="BF165" s="469"/>
      <c r="BG165" s="469"/>
      <c r="BH165" s="469"/>
      <c r="BI165" s="469"/>
      <c r="BJ165" s="469"/>
      <c r="BK165" s="469"/>
      <c r="BL165" s="469"/>
      <c r="BM165" s="469"/>
      <c r="BN165" s="469"/>
      <c r="BO165" s="469"/>
      <c r="BP165" s="469"/>
      <c r="BQ165" s="469"/>
      <c r="BR165" s="469"/>
      <c r="BS165" s="469"/>
      <c r="BT165" s="469"/>
      <c r="BU165" s="469"/>
      <c r="BV165" s="470"/>
      <c r="BW165" s="303"/>
      <c r="BX165" s="303"/>
    </row>
    <row r="166" spans="1:76">
      <c r="A166" s="303"/>
      <c r="B166" s="459"/>
      <c r="C166" s="460"/>
      <c r="D166" s="460"/>
      <c r="E166" s="460"/>
      <c r="F166" s="460"/>
      <c r="G166" s="460"/>
      <c r="H166" s="460"/>
      <c r="I166" s="460"/>
      <c r="J166" s="460"/>
      <c r="K166" s="460"/>
      <c r="L166" s="460"/>
      <c r="M166" s="460"/>
      <c r="N166" s="460"/>
      <c r="O166" s="460"/>
      <c r="P166" s="460"/>
      <c r="Q166" s="460"/>
      <c r="R166" s="460"/>
      <c r="S166" s="460"/>
      <c r="T166" s="460"/>
      <c r="U166" s="460"/>
      <c r="V166" s="460"/>
      <c r="W166" s="460"/>
      <c r="X166" s="460"/>
      <c r="Y166" s="460"/>
      <c r="Z166" s="460"/>
      <c r="AA166" s="460"/>
      <c r="AB166" s="460"/>
      <c r="AC166" s="460"/>
      <c r="AD166" s="460"/>
      <c r="AE166" s="460"/>
      <c r="AF166" s="460"/>
      <c r="AG166" s="460"/>
      <c r="AH166" s="460"/>
      <c r="AI166" s="460"/>
      <c r="AJ166" s="460"/>
      <c r="AK166" s="460"/>
      <c r="AL166" s="460"/>
      <c r="AM166" s="460"/>
      <c r="AN166" s="460"/>
      <c r="AO166" s="460"/>
      <c r="AP166" s="460"/>
      <c r="AQ166" s="460"/>
      <c r="AR166" s="460"/>
      <c r="AS166" s="460"/>
      <c r="AT166" s="460"/>
      <c r="AU166" s="460"/>
      <c r="AV166" s="460"/>
      <c r="AW166" s="460"/>
      <c r="AX166" s="460"/>
      <c r="AY166" s="460"/>
      <c r="AZ166" s="460"/>
      <c r="BA166" s="460"/>
      <c r="BB166" s="460"/>
      <c r="BC166" s="460"/>
      <c r="BD166" s="460"/>
      <c r="BE166" s="460"/>
      <c r="BF166" s="460"/>
      <c r="BG166" s="460"/>
      <c r="BH166" s="460"/>
      <c r="BI166" s="460"/>
      <c r="BJ166" s="460"/>
      <c r="BK166" s="460"/>
      <c r="BL166" s="460"/>
      <c r="BM166" s="460"/>
      <c r="BN166" s="460"/>
      <c r="BO166" s="460"/>
      <c r="BP166" s="460"/>
      <c r="BQ166" s="460"/>
      <c r="BR166" s="460"/>
      <c r="BS166" s="460"/>
      <c r="BT166" s="460"/>
      <c r="BU166" s="460"/>
      <c r="BV166" s="461"/>
      <c r="BW166" s="303"/>
      <c r="BX166" s="303"/>
    </row>
    <row r="167" spans="1:76">
      <c r="A167" s="303"/>
      <c r="B167" s="459"/>
      <c r="C167" s="460"/>
      <c r="D167" s="460"/>
      <c r="E167" s="460"/>
      <c r="F167" s="460"/>
      <c r="G167" s="460"/>
      <c r="H167" s="460"/>
      <c r="I167" s="460"/>
      <c r="J167" s="460"/>
      <c r="K167" s="460"/>
      <c r="L167" s="460"/>
      <c r="M167" s="460"/>
      <c r="N167" s="460"/>
      <c r="O167" s="460"/>
      <c r="P167" s="460"/>
      <c r="Q167" s="460"/>
      <c r="R167" s="460"/>
      <c r="S167" s="460"/>
      <c r="T167" s="460"/>
      <c r="U167" s="460"/>
      <c r="V167" s="460"/>
      <c r="W167" s="460"/>
      <c r="X167" s="460"/>
      <c r="Y167" s="460"/>
      <c r="Z167" s="460"/>
      <c r="AA167" s="460"/>
      <c r="AB167" s="460"/>
      <c r="AC167" s="460"/>
      <c r="AD167" s="460"/>
      <c r="AE167" s="460"/>
      <c r="AF167" s="460"/>
      <c r="AG167" s="460"/>
      <c r="AH167" s="460"/>
      <c r="AI167" s="460"/>
      <c r="AJ167" s="460"/>
      <c r="AK167" s="460"/>
      <c r="AL167" s="460"/>
      <c r="AM167" s="460"/>
      <c r="AN167" s="460"/>
      <c r="AO167" s="460"/>
      <c r="AP167" s="460"/>
      <c r="AQ167" s="460"/>
      <c r="AR167" s="460"/>
      <c r="AS167" s="460"/>
      <c r="AT167" s="460"/>
      <c r="AU167" s="460"/>
      <c r="AV167" s="460"/>
      <c r="AW167" s="460"/>
      <c r="AX167" s="460"/>
      <c r="AY167" s="460"/>
      <c r="AZ167" s="460"/>
      <c r="BA167" s="460"/>
      <c r="BB167" s="460"/>
      <c r="BC167" s="460"/>
      <c r="BD167" s="460"/>
      <c r="BE167" s="460"/>
      <c r="BF167" s="460"/>
      <c r="BG167" s="460"/>
      <c r="BH167" s="460"/>
      <c r="BI167" s="460"/>
      <c r="BJ167" s="460"/>
      <c r="BK167" s="460"/>
      <c r="BL167" s="460"/>
      <c r="BM167" s="460"/>
      <c r="BN167" s="460"/>
      <c r="BO167" s="460"/>
      <c r="BP167" s="460"/>
      <c r="BQ167" s="460"/>
      <c r="BR167" s="460"/>
      <c r="BS167" s="460"/>
      <c r="BT167" s="460"/>
      <c r="BU167" s="460"/>
      <c r="BV167" s="461"/>
      <c r="BW167" s="303"/>
      <c r="BX167" s="303"/>
    </row>
    <row r="168" spans="1:76">
      <c r="A168" s="303"/>
      <c r="B168" s="459"/>
      <c r="C168" s="460"/>
      <c r="D168" s="460"/>
      <c r="E168" s="460"/>
      <c r="F168" s="460"/>
      <c r="G168" s="460"/>
      <c r="H168" s="460"/>
      <c r="I168" s="460"/>
      <c r="J168" s="460"/>
      <c r="K168" s="460"/>
      <c r="L168" s="460"/>
      <c r="M168" s="460"/>
      <c r="N168" s="460"/>
      <c r="O168" s="460"/>
      <c r="P168" s="460"/>
      <c r="Q168" s="460"/>
      <c r="R168" s="460"/>
      <c r="S168" s="460"/>
      <c r="T168" s="460"/>
      <c r="U168" s="460"/>
      <c r="V168" s="460"/>
      <c r="W168" s="460"/>
      <c r="X168" s="460"/>
      <c r="Y168" s="460"/>
      <c r="Z168" s="460"/>
      <c r="AA168" s="460"/>
      <c r="AB168" s="460"/>
      <c r="AC168" s="460"/>
      <c r="AD168" s="460"/>
      <c r="AE168" s="460"/>
      <c r="AF168" s="460"/>
      <c r="AG168" s="460"/>
      <c r="AH168" s="460"/>
      <c r="AI168" s="460"/>
      <c r="AJ168" s="460"/>
      <c r="AK168" s="460"/>
      <c r="AL168" s="460"/>
      <c r="AM168" s="460"/>
      <c r="AN168" s="460"/>
      <c r="AO168" s="460"/>
      <c r="AP168" s="460"/>
      <c r="AQ168" s="460"/>
      <c r="AR168" s="460"/>
      <c r="AS168" s="460"/>
      <c r="AT168" s="460"/>
      <c r="AU168" s="460"/>
      <c r="AV168" s="460"/>
      <c r="AW168" s="460"/>
      <c r="AX168" s="460"/>
      <c r="AY168" s="460"/>
      <c r="AZ168" s="460"/>
      <c r="BA168" s="460"/>
      <c r="BB168" s="460"/>
      <c r="BC168" s="460"/>
      <c r="BD168" s="460"/>
      <c r="BE168" s="460"/>
      <c r="BF168" s="460"/>
      <c r="BG168" s="460"/>
      <c r="BH168" s="460"/>
      <c r="BI168" s="460"/>
      <c r="BJ168" s="460"/>
      <c r="BK168" s="460"/>
      <c r="BL168" s="460"/>
      <c r="BM168" s="460"/>
      <c r="BN168" s="460"/>
      <c r="BO168" s="460"/>
      <c r="BP168" s="460"/>
      <c r="BQ168" s="460"/>
      <c r="BR168" s="460"/>
      <c r="BS168" s="460"/>
      <c r="BT168" s="460"/>
      <c r="BU168" s="460"/>
      <c r="BV168" s="461"/>
      <c r="BW168" s="303"/>
      <c r="BX168" s="303"/>
    </row>
    <row r="169" spans="1:76">
      <c r="A169" s="303"/>
      <c r="B169" s="459"/>
      <c r="C169" s="460"/>
      <c r="D169" s="460"/>
      <c r="E169" s="460"/>
      <c r="F169" s="460"/>
      <c r="G169" s="460"/>
      <c r="H169" s="460"/>
      <c r="I169" s="460"/>
      <c r="J169" s="460"/>
      <c r="K169" s="460"/>
      <c r="L169" s="460"/>
      <c r="M169" s="460"/>
      <c r="N169" s="460"/>
      <c r="O169" s="460"/>
      <c r="P169" s="460"/>
      <c r="Q169" s="460"/>
      <c r="R169" s="460"/>
      <c r="S169" s="460"/>
      <c r="T169" s="460"/>
      <c r="U169" s="460"/>
      <c r="V169" s="460"/>
      <c r="W169" s="460"/>
      <c r="X169" s="460"/>
      <c r="Y169" s="460"/>
      <c r="Z169" s="460"/>
      <c r="AA169" s="460"/>
      <c r="AB169" s="460"/>
      <c r="AC169" s="460"/>
      <c r="AD169" s="460"/>
      <c r="AE169" s="460"/>
      <c r="AF169" s="460"/>
      <c r="AG169" s="460"/>
      <c r="AH169" s="460"/>
      <c r="AI169" s="460"/>
      <c r="AJ169" s="460"/>
      <c r="AK169" s="460"/>
      <c r="AL169" s="460"/>
      <c r="AM169" s="460"/>
      <c r="AN169" s="460"/>
      <c r="AO169" s="460"/>
      <c r="AP169" s="460"/>
      <c r="AQ169" s="460"/>
      <c r="AR169" s="460"/>
      <c r="AS169" s="460"/>
      <c r="AT169" s="460"/>
      <c r="AU169" s="460"/>
      <c r="AV169" s="460"/>
      <c r="AW169" s="460"/>
      <c r="AX169" s="460"/>
      <c r="AY169" s="460"/>
      <c r="AZ169" s="460"/>
      <c r="BA169" s="460"/>
      <c r="BB169" s="460"/>
      <c r="BC169" s="460"/>
      <c r="BD169" s="460"/>
      <c r="BE169" s="460"/>
      <c r="BF169" s="460"/>
      <c r="BG169" s="460"/>
      <c r="BH169" s="460"/>
      <c r="BI169" s="460"/>
      <c r="BJ169" s="460"/>
      <c r="BK169" s="460"/>
      <c r="BL169" s="460"/>
      <c r="BM169" s="460"/>
      <c r="BN169" s="460"/>
      <c r="BO169" s="460"/>
      <c r="BP169" s="460"/>
      <c r="BQ169" s="460"/>
      <c r="BR169" s="460"/>
      <c r="BS169" s="460"/>
      <c r="BT169" s="460"/>
      <c r="BU169" s="460"/>
      <c r="BV169" s="461"/>
      <c r="BW169" s="303"/>
      <c r="BX169" s="303"/>
    </row>
    <row r="170" spans="1:76">
      <c r="A170" s="303"/>
      <c r="B170" s="459"/>
      <c r="C170" s="460"/>
      <c r="D170" s="460"/>
      <c r="E170" s="460"/>
      <c r="F170" s="460"/>
      <c r="G170" s="460"/>
      <c r="H170" s="460"/>
      <c r="I170" s="460"/>
      <c r="J170" s="460"/>
      <c r="K170" s="460"/>
      <c r="L170" s="460"/>
      <c r="M170" s="460"/>
      <c r="N170" s="460"/>
      <c r="O170" s="460"/>
      <c r="P170" s="460"/>
      <c r="Q170" s="460"/>
      <c r="R170" s="460"/>
      <c r="S170" s="460"/>
      <c r="T170" s="460"/>
      <c r="U170" s="460"/>
      <c r="V170" s="460"/>
      <c r="W170" s="460"/>
      <c r="X170" s="460"/>
      <c r="Y170" s="460"/>
      <c r="Z170" s="460"/>
      <c r="AA170" s="460"/>
      <c r="AB170" s="460"/>
      <c r="AC170" s="460"/>
      <c r="AD170" s="460"/>
      <c r="AE170" s="460"/>
      <c r="AF170" s="460"/>
      <c r="AG170" s="460"/>
      <c r="AH170" s="460"/>
      <c r="AI170" s="460"/>
      <c r="AJ170" s="460"/>
      <c r="AK170" s="460"/>
      <c r="AL170" s="460"/>
      <c r="AM170" s="460"/>
      <c r="AN170" s="460"/>
      <c r="AO170" s="460"/>
      <c r="AP170" s="460"/>
      <c r="AQ170" s="460"/>
      <c r="AR170" s="460"/>
      <c r="AS170" s="460"/>
      <c r="AT170" s="460"/>
      <c r="AU170" s="460"/>
      <c r="AV170" s="460"/>
      <c r="AW170" s="460"/>
      <c r="AX170" s="460"/>
      <c r="AY170" s="460"/>
      <c r="AZ170" s="460"/>
      <c r="BA170" s="460"/>
      <c r="BB170" s="460"/>
      <c r="BC170" s="460"/>
      <c r="BD170" s="460"/>
      <c r="BE170" s="460"/>
      <c r="BF170" s="460"/>
      <c r="BG170" s="460"/>
      <c r="BH170" s="460"/>
      <c r="BI170" s="460"/>
      <c r="BJ170" s="460"/>
      <c r="BK170" s="460"/>
      <c r="BL170" s="460"/>
      <c r="BM170" s="460"/>
      <c r="BN170" s="460"/>
      <c r="BO170" s="460"/>
      <c r="BP170" s="460"/>
      <c r="BQ170" s="460"/>
      <c r="BR170" s="460"/>
      <c r="BS170" s="460"/>
      <c r="BT170" s="460"/>
      <c r="BU170" s="460"/>
      <c r="BV170" s="461"/>
      <c r="BW170" s="303"/>
      <c r="BX170" s="303"/>
    </row>
    <row r="171" spans="1:76">
      <c r="A171" s="303"/>
      <c r="B171" s="459"/>
      <c r="C171" s="460"/>
      <c r="D171" s="460"/>
      <c r="E171" s="460"/>
      <c r="F171" s="460"/>
      <c r="G171" s="460"/>
      <c r="H171" s="460"/>
      <c r="I171" s="460"/>
      <c r="J171" s="460"/>
      <c r="K171" s="460"/>
      <c r="L171" s="460"/>
      <c r="M171" s="460"/>
      <c r="N171" s="460"/>
      <c r="O171" s="460"/>
      <c r="P171" s="460"/>
      <c r="Q171" s="460"/>
      <c r="R171" s="460"/>
      <c r="S171" s="460"/>
      <c r="T171" s="460"/>
      <c r="U171" s="460"/>
      <c r="V171" s="460"/>
      <c r="W171" s="460"/>
      <c r="X171" s="460"/>
      <c r="Y171" s="460"/>
      <c r="Z171" s="460"/>
      <c r="AA171" s="460"/>
      <c r="AB171" s="460"/>
      <c r="AC171" s="460"/>
      <c r="AD171" s="460"/>
      <c r="AE171" s="460"/>
      <c r="AF171" s="460"/>
      <c r="AG171" s="460"/>
      <c r="AH171" s="460"/>
      <c r="AI171" s="460"/>
      <c r="AJ171" s="460"/>
      <c r="AK171" s="460"/>
      <c r="AL171" s="460"/>
      <c r="AM171" s="460"/>
      <c r="AN171" s="460"/>
      <c r="AO171" s="460"/>
      <c r="AP171" s="460"/>
      <c r="AQ171" s="460"/>
      <c r="AR171" s="460"/>
      <c r="AS171" s="460"/>
      <c r="AT171" s="460"/>
      <c r="AU171" s="460"/>
      <c r="AV171" s="460"/>
      <c r="AW171" s="460"/>
      <c r="AX171" s="460"/>
      <c r="AY171" s="460"/>
      <c r="AZ171" s="460"/>
      <c r="BA171" s="460"/>
      <c r="BB171" s="460"/>
      <c r="BC171" s="460"/>
      <c r="BD171" s="460"/>
      <c r="BE171" s="460"/>
      <c r="BF171" s="460"/>
      <c r="BG171" s="460"/>
      <c r="BH171" s="460"/>
      <c r="BI171" s="460"/>
      <c r="BJ171" s="460"/>
      <c r="BK171" s="460"/>
      <c r="BL171" s="460"/>
      <c r="BM171" s="460"/>
      <c r="BN171" s="460"/>
      <c r="BO171" s="460"/>
      <c r="BP171" s="460"/>
      <c r="BQ171" s="460"/>
      <c r="BR171" s="460"/>
      <c r="BS171" s="460"/>
      <c r="BT171" s="460"/>
      <c r="BU171" s="460"/>
      <c r="BV171" s="461"/>
      <c r="BW171" s="303"/>
      <c r="BX171" s="303"/>
    </row>
    <row r="172" spans="1:76">
      <c r="A172" s="303"/>
      <c r="B172" s="459"/>
      <c r="C172" s="460"/>
      <c r="D172" s="460"/>
      <c r="E172" s="460"/>
      <c r="F172" s="460"/>
      <c r="G172" s="460"/>
      <c r="H172" s="460"/>
      <c r="I172" s="460"/>
      <c r="J172" s="460"/>
      <c r="K172" s="460"/>
      <c r="L172" s="460"/>
      <c r="M172" s="460"/>
      <c r="N172" s="460"/>
      <c r="O172" s="460"/>
      <c r="P172" s="460"/>
      <c r="Q172" s="460"/>
      <c r="R172" s="460"/>
      <c r="S172" s="460"/>
      <c r="T172" s="460"/>
      <c r="U172" s="460"/>
      <c r="V172" s="460"/>
      <c r="W172" s="460"/>
      <c r="X172" s="460"/>
      <c r="Y172" s="460"/>
      <c r="Z172" s="460"/>
      <c r="AA172" s="460"/>
      <c r="AB172" s="460"/>
      <c r="AC172" s="460"/>
      <c r="AD172" s="460"/>
      <c r="AE172" s="460"/>
      <c r="AF172" s="460"/>
      <c r="AG172" s="460"/>
      <c r="AH172" s="460"/>
      <c r="AI172" s="460"/>
      <c r="AJ172" s="460"/>
      <c r="AK172" s="460"/>
      <c r="AL172" s="460"/>
      <c r="AM172" s="460"/>
      <c r="AN172" s="460"/>
      <c r="AO172" s="460"/>
      <c r="AP172" s="460"/>
      <c r="AQ172" s="460"/>
      <c r="AR172" s="460"/>
      <c r="AS172" s="460"/>
      <c r="AT172" s="460"/>
      <c r="AU172" s="460"/>
      <c r="AV172" s="460"/>
      <c r="AW172" s="460"/>
      <c r="AX172" s="460"/>
      <c r="AY172" s="460"/>
      <c r="AZ172" s="460"/>
      <c r="BA172" s="460"/>
      <c r="BB172" s="460"/>
      <c r="BC172" s="460"/>
      <c r="BD172" s="460"/>
      <c r="BE172" s="460"/>
      <c r="BF172" s="460"/>
      <c r="BG172" s="460"/>
      <c r="BH172" s="460"/>
      <c r="BI172" s="460"/>
      <c r="BJ172" s="460"/>
      <c r="BK172" s="460"/>
      <c r="BL172" s="460"/>
      <c r="BM172" s="460"/>
      <c r="BN172" s="460"/>
      <c r="BO172" s="460"/>
      <c r="BP172" s="460"/>
      <c r="BQ172" s="460"/>
      <c r="BR172" s="460"/>
      <c r="BS172" s="460"/>
      <c r="BT172" s="460"/>
      <c r="BU172" s="460"/>
      <c r="BV172" s="461"/>
      <c r="BW172" s="303"/>
      <c r="BX172" s="303"/>
    </row>
    <row r="173" spans="1:76">
      <c r="A173" s="303"/>
      <c r="B173" s="459"/>
      <c r="C173" s="460"/>
      <c r="D173" s="460"/>
      <c r="E173" s="460"/>
      <c r="F173" s="460"/>
      <c r="G173" s="460"/>
      <c r="H173" s="460"/>
      <c r="I173" s="460"/>
      <c r="J173" s="460"/>
      <c r="K173" s="460"/>
      <c r="L173" s="460"/>
      <c r="M173" s="460"/>
      <c r="N173" s="460"/>
      <c r="O173" s="460"/>
      <c r="P173" s="460"/>
      <c r="Q173" s="460"/>
      <c r="R173" s="460"/>
      <c r="S173" s="460"/>
      <c r="T173" s="460"/>
      <c r="U173" s="460"/>
      <c r="V173" s="460"/>
      <c r="W173" s="460"/>
      <c r="X173" s="460"/>
      <c r="Y173" s="460"/>
      <c r="Z173" s="460"/>
      <c r="AA173" s="460"/>
      <c r="AB173" s="460"/>
      <c r="AC173" s="460"/>
      <c r="AD173" s="460"/>
      <c r="AE173" s="460"/>
      <c r="AF173" s="460"/>
      <c r="AG173" s="460"/>
      <c r="AH173" s="460"/>
      <c r="AI173" s="460"/>
      <c r="AJ173" s="460"/>
      <c r="AK173" s="460"/>
      <c r="AL173" s="460"/>
      <c r="AM173" s="460"/>
      <c r="AN173" s="460"/>
      <c r="AO173" s="460"/>
      <c r="AP173" s="460"/>
      <c r="AQ173" s="460"/>
      <c r="AR173" s="460"/>
      <c r="AS173" s="460"/>
      <c r="AT173" s="460"/>
      <c r="AU173" s="460"/>
      <c r="AV173" s="460"/>
      <c r="AW173" s="460"/>
      <c r="AX173" s="460"/>
      <c r="AY173" s="460"/>
      <c r="AZ173" s="460"/>
      <c r="BA173" s="460"/>
      <c r="BB173" s="460"/>
      <c r="BC173" s="460"/>
      <c r="BD173" s="460"/>
      <c r="BE173" s="460"/>
      <c r="BF173" s="460"/>
      <c r="BG173" s="460"/>
      <c r="BH173" s="460"/>
      <c r="BI173" s="460"/>
      <c r="BJ173" s="460"/>
      <c r="BK173" s="460"/>
      <c r="BL173" s="460"/>
      <c r="BM173" s="460"/>
      <c r="BN173" s="460"/>
      <c r="BO173" s="460"/>
      <c r="BP173" s="460"/>
      <c r="BQ173" s="460"/>
      <c r="BR173" s="460"/>
      <c r="BS173" s="460"/>
      <c r="BT173" s="460"/>
      <c r="BU173" s="460"/>
      <c r="BV173" s="461"/>
      <c r="BW173" s="303"/>
      <c r="BX173" s="303"/>
    </row>
    <row r="174" spans="1:76">
      <c r="A174" s="303"/>
      <c r="B174" s="459"/>
      <c r="C174" s="460"/>
      <c r="D174" s="460"/>
      <c r="E174" s="460"/>
      <c r="F174" s="460"/>
      <c r="G174" s="460"/>
      <c r="H174" s="460"/>
      <c r="I174" s="460"/>
      <c r="J174" s="460"/>
      <c r="K174" s="460"/>
      <c r="L174" s="460"/>
      <c r="M174" s="460"/>
      <c r="N174" s="460"/>
      <c r="O174" s="460"/>
      <c r="P174" s="460"/>
      <c r="Q174" s="460"/>
      <c r="R174" s="460"/>
      <c r="S174" s="460"/>
      <c r="T174" s="460"/>
      <c r="U174" s="460"/>
      <c r="V174" s="460"/>
      <c r="W174" s="460"/>
      <c r="X174" s="460"/>
      <c r="Y174" s="460"/>
      <c r="Z174" s="460"/>
      <c r="AA174" s="460"/>
      <c r="AB174" s="460"/>
      <c r="AC174" s="460"/>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60"/>
      <c r="BE174" s="460"/>
      <c r="BF174" s="460"/>
      <c r="BG174" s="460"/>
      <c r="BH174" s="460"/>
      <c r="BI174" s="460"/>
      <c r="BJ174" s="460"/>
      <c r="BK174" s="460"/>
      <c r="BL174" s="460"/>
      <c r="BM174" s="460"/>
      <c r="BN174" s="460"/>
      <c r="BO174" s="460"/>
      <c r="BP174" s="460"/>
      <c r="BQ174" s="460"/>
      <c r="BR174" s="460"/>
      <c r="BS174" s="460"/>
      <c r="BT174" s="460"/>
      <c r="BU174" s="460"/>
      <c r="BV174" s="461"/>
      <c r="BW174" s="303"/>
      <c r="BX174" s="303"/>
    </row>
    <row r="175" spans="1:76">
      <c r="A175" s="303"/>
      <c r="B175" s="459"/>
      <c r="C175" s="460"/>
      <c r="D175" s="460"/>
      <c r="E175" s="460"/>
      <c r="F175" s="460"/>
      <c r="G175" s="460"/>
      <c r="H175" s="460"/>
      <c r="I175" s="460"/>
      <c r="J175" s="460"/>
      <c r="K175" s="460"/>
      <c r="L175" s="460"/>
      <c r="M175" s="460"/>
      <c r="N175" s="460"/>
      <c r="O175" s="460"/>
      <c r="P175" s="460"/>
      <c r="Q175" s="460"/>
      <c r="R175" s="460"/>
      <c r="S175" s="460"/>
      <c r="T175" s="460"/>
      <c r="U175" s="460"/>
      <c r="V175" s="460"/>
      <c r="W175" s="460"/>
      <c r="X175" s="460"/>
      <c r="Y175" s="460"/>
      <c r="Z175" s="460"/>
      <c r="AA175" s="460"/>
      <c r="AB175" s="460"/>
      <c r="AC175" s="460"/>
      <c r="AD175" s="460"/>
      <c r="AE175" s="460"/>
      <c r="AF175" s="460"/>
      <c r="AG175" s="460"/>
      <c r="AH175" s="460"/>
      <c r="AI175" s="460"/>
      <c r="AJ175" s="460"/>
      <c r="AK175" s="460"/>
      <c r="AL175" s="460"/>
      <c r="AM175" s="460"/>
      <c r="AN175" s="460"/>
      <c r="AO175" s="460"/>
      <c r="AP175" s="460"/>
      <c r="AQ175" s="460"/>
      <c r="AR175" s="460"/>
      <c r="AS175" s="460"/>
      <c r="AT175" s="460"/>
      <c r="AU175" s="460"/>
      <c r="AV175" s="460"/>
      <c r="AW175" s="460"/>
      <c r="AX175" s="460"/>
      <c r="AY175" s="460"/>
      <c r="AZ175" s="460"/>
      <c r="BA175" s="460"/>
      <c r="BB175" s="460"/>
      <c r="BC175" s="460"/>
      <c r="BD175" s="460"/>
      <c r="BE175" s="460"/>
      <c r="BF175" s="460"/>
      <c r="BG175" s="460"/>
      <c r="BH175" s="460"/>
      <c r="BI175" s="460"/>
      <c r="BJ175" s="460"/>
      <c r="BK175" s="460"/>
      <c r="BL175" s="460"/>
      <c r="BM175" s="460"/>
      <c r="BN175" s="460"/>
      <c r="BO175" s="460"/>
      <c r="BP175" s="460"/>
      <c r="BQ175" s="460"/>
      <c r="BR175" s="460"/>
      <c r="BS175" s="460"/>
      <c r="BT175" s="460"/>
      <c r="BU175" s="460"/>
      <c r="BV175" s="461"/>
      <c r="BW175" s="303"/>
      <c r="BX175" s="303"/>
    </row>
    <row r="176" spans="1:76">
      <c r="A176" s="303"/>
      <c r="B176" s="459"/>
      <c r="C176" s="460"/>
      <c r="D176" s="460"/>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c r="AE176" s="460"/>
      <c r="AF176" s="460"/>
      <c r="AG176" s="460"/>
      <c r="AH176" s="460"/>
      <c r="AI176" s="460"/>
      <c r="AJ176" s="460"/>
      <c r="AK176" s="460"/>
      <c r="AL176" s="460"/>
      <c r="AM176" s="460"/>
      <c r="AN176" s="460"/>
      <c r="AO176" s="460"/>
      <c r="AP176" s="460"/>
      <c r="AQ176" s="460"/>
      <c r="AR176" s="460"/>
      <c r="AS176" s="460"/>
      <c r="AT176" s="460"/>
      <c r="AU176" s="460"/>
      <c r="AV176" s="460"/>
      <c r="AW176" s="460"/>
      <c r="AX176" s="460"/>
      <c r="AY176" s="460"/>
      <c r="AZ176" s="460"/>
      <c r="BA176" s="460"/>
      <c r="BB176" s="460"/>
      <c r="BC176" s="460"/>
      <c r="BD176" s="460"/>
      <c r="BE176" s="460"/>
      <c r="BF176" s="460"/>
      <c r="BG176" s="460"/>
      <c r="BH176" s="460"/>
      <c r="BI176" s="460"/>
      <c r="BJ176" s="460"/>
      <c r="BK176" s="460"/>
      <c r="BL176" s="460"/>
      <c r="BM176" s="460"/>
      <c r="BN176" s="460"/>
      <c r="BO176" s="460"/>
      <c r="BP176" s="460"/>
      <c r="BQ176" s="460"/>
      <c r="BR176" s="460"/>
      <c r="BS176" s="460"/>
      <c r="BT176" s="460"/>
      <c r="BU176" s="460"/>
      <c r="BV176" s="461"/>
      <c r="BW176" s="303"/>
      <c r="BX176" s="303"/>
    </row>
    <row r="177" spans="1:76">
      <c r="A177" s="303"/>
      <c r="B177" s="459"/>
      <c r="C177" s="460"/>
      <c r="D177" s="460"/>
      <c r="E177" s="460"/>
      <c r="F177" s="460"/>
      <c r="G177" s="460"/>
      <c r="H177" s="460"/>
      <c r="I177" s="460"/>
      <c r="J177" s="460"/>
      <c r="K177" s="460"/>
      <c r="L177" s="460"/>
      <c r="M177" s="460"/>
      <c r="N177" s="460"/>
      <c r="O177" s="460"/>
      <c r="P177" s="460"/>
      <c r="Q177" s="460"/>
      <c r="R177" s="460"/>
      <c r="S177" s="460"/>
      <c r="T177" s="460"/>
      <c r="U177" s="460"/>
      <c r="V177" s="460"/>
      <c r="W177" s="460"/>
      <c r="X177" s="460"/>
      <c r="Y177" s="460"/>
      <c r="Z177" s="460"/>
      <c r="AA177" s="460"/>
      <c r="AB177" s="460"/>
      <c r="AC177" s="460"/>
      <c r="AD177" s="460"/>
      <c r="AE177" s="460"/>
      <c r="AF177" s="460"/>
      <c r="AG177" s="460"/>
      <c r="AH177" s="460"/>
      <c r="AI177" s="460"/>
      <c r="AJ177" s="460"/>
      <c r="AK177" s="460"/>
      <c r="AL177" s="460"/>
      <c r="AM177" s="460"/>
      <c r="AN177" s="460"/>
      <c r="AO177" s="460"/>
      <c r="AP177" s="460"/>
      <c r="AQ177" s="460"/>
      <c r="AR177" s="460"/>
      <c r="AS177" s="460"/>
      <c r="AT177" s="460"/>
      <c r="AU177" s="460"/>
      <c r="AV177" s="460"/>
      <c r="AW177" s="460"/>
      <c r="AX177" s="460"/>
      <c r="AY177" s="460"/>
      <c r="AZ177" s="460"/>
      <c r="BA177" s="460"/>
      <c r="BB177" s="460"/>
      <c r="BC177" s="460"/>
      <c r="BD177" s="460"/>
      <c r="BE177" s="460"/>
      <c r="BF177" s="460"/>
      <c r="BG177" s="460"/>
      <c r="BH177" s="460"/>
      <c r="BI177" s="460"/>
      <c r="BJ177" s="460"/>
      <c r="BK177" s="460"/>
      <c r="BL177" s="460"/>
      <c r="BM177" s="460"/>
      <c r="BN177" s="460"/>
      <c r="BO177" s="460"/>
      <c r="BP177" s="460"/>
      <c r="BQ177" s="460"/>
      <c r="BR177" s="460"/>
      <c r="BS177" s="460"/>
      <c r="BT177" s="460"/>
      <c r="BU177" s="460"/>
      <c r="BV177" s="461"/>
      <c r="BW177" s="303"/>
      <c r="BX177" s="303"/>
    </row>
    <row r="178" spans="1:76">
      <c r="A178" s="303"/>
      <c r="B178" s="459"/>
      <c r="C178" s="460"/>
      <c r="D178" s="460"/>
      <c r="E178" s="460"/>
      <c r="F178" s="460"/>
      <c r="G178" s="460"/>
      <c r="H178" s="460"/>
      <c r="I178" s="460"/>
      <c r="J178" s="460"/>
      <c r="K178" s="460"/>
      <c r="L178" s="460"/>
      <c r="M178" s="460"/>
      <c r="N178" s="460"/>
      <c r="O178" s="460"/>
      <c r="P178" s="460"/>
      <c r="Q178" s="460"/>
      <c r="R178" s="460"/>
      <c r="S178" s="460"/>
      <c r="T178" s="460"/>
      <c r="U178" s="460"/>
      <c r="V178" s="460"/>
      <c r="W178" s="460"/>
      <c r="X178" s="460"/>
      <c r="Y178" s="460"/>
      <c r="Z178" s="460"/>
      <c r="AA178" s="460"/>
      <c r="AB178" s="460"/>
      <c r="AC178" s="460"/>
      <c r="AD178" s="460"/>
      <c r="AE178" s="460"/>
      <c r="AF178" s="460"/>
      <c r="AG178" s="460"/>
      <c r="AH178" s="460"/>
      <c r="AI178" s="460"/>
      <c r="AJ178" s="460"/>
      <c r="AK178" s="460"/>
      <c r="AL178" s="460"/>
      <c r="AM178" s="460"/>
      <c r="AN178" s="460"/>
      <c r="AO178" s="460"/>
      <c r="AP178" s="460"/>
      <c r="AQ178" s="460"/>
      <c r="AR178" s="460"/>
      <c r="AS178" s="460"/>
      <c r="AT178" s="460"/>
      <c r="AU178" s="460"/>
      <c r="AV178" s="460"/>
      <c r="AW178" s="460"/>
      <c r="AX178" s="460"/>
      <c r="AY178" s="460"/>
      <c r="AZ178" s="460"/>
      <c r="BA178" s="460"/>
      <c r="BB178" s="460"/>
      <c r="BC178" s="460"/>
      <c r="BD178" s="460"/>
      <c r="BE178" s="460"/>
      <c r="BF178" s="460"/>
      <c r="BG178" s="460"/>
      <c r="BH178" s="460"/>
      <c r="BI178" s="460"/>
      <c r="BJ178" s="460"/>
      <c r="BK178" s="460"/>
      <c r="BL178" s="460"/>
      <c r="BM178" s="460"/>
      <c r="BN178" s="460"/>
      <c r="BO178" s="460"/>
      <c r="BP178" s="460"/>
      <c r="BQ178" s="460"/>
      <c r="BR178" s="460"/>
      <c r="BS178" s="460"/>
      <c r="BT178" s="460"/>
      <c r="BU178" s="460"/>
      <c r="BV178" s="461"/>
      <c r="BW178" s="303"/>
      <c r="BX178" s="303"/>
    </row>
    <row r="179" spans="1:76">
      <c r="A179" s="303"/>
      <c r="B179" s="459"/>
      <c r="C179" s="460"/>
      <c r="D179" s="460"/>
      <c r="E179" s="460"/>
      <c r="F179" s="460"/>
      <c r="G179" s="460"/>
      <c r="H179" s="460"/>
      <c r="I179" s="460"/>
      <c r="J179" s="460"/>
      <c r="K179" s="460"/>
      <c r="L179" s="460"/>
      <c r="M179" s="460"/>
      <c r="N179" s="460"/>
      <c r="O179" s="460"/>
      <c r="P179" s="460"/>
      <c r="Q179" s="460"/>
      <c r="R179" s="460"/>
      <c r="S179" s="460"/>
      <c r="T179" s="460"/>
      <c r="U179" s="460"/>
      <c r="V179" s="460"/>
      <c r="W179" s="460"/>
      <c r="X179" s="460"/>
      <c r="Y179" s="460"/>
      <c r="Z179" s="460"/>
      <c r="AA179" s="460"/>
      <c r="AB179" s="460"/>
      <c r="AC179" s="460"/>
      <c r="AD179" s="460"/>
      <c r="AE179" s="460"/>
      <c r="AF179" s="460"/>
      <c r="AG179" s="460"/>
      <c r="AH179" s="460"/>
      <c r="AI179" s="460"/>
      <c r="AJ179" s="460"/>
      <c r="AK179" s="460"/>
      <c r="AL179" s="460"/>
      <c r="AM179" s="460"/>
      <c r="AN179" s="460"/>
      <c r="AO179" s="460"/>
      <c r="AP179" s="460"/>
      <c r="AQ179" s="460"/>
      <c r="AR179" s="460"/>
      <c r="AS179" s="460"/>
      <c r="AT179" s="460"/>
      <c r="AU179" s="460"/>
      <c r="AV179" s="460"/>
      <c r="AW179" s="460"/>
      <c r="AX179" s="460"/>
      <c r="AY179" s="460"/>
      <c r="AZ179" s="460"/>
      <c r="BA179" s="460"/>
      <c r="BB179" s="460"/>
      <c r="BC179" s="460"/>
      <c r="BD179" s="460"/>
      <c r="BE179" s="460"/>
      <c r="BF179" s="460"/>
      <c r="BG179" s="460"/>
      <c r="BH179" s="460"/>
      <c r="BI179" s="460"/>
      <c r="BJ179" s="460"/>
      <c r="BK179" s="460"/>
      <c r="BL179" s="460"/>
      <c r="BM179" s="460"/>
      <c r="BN179" s="460"/>
      <c r="BO179" s="460"/>
      <c r="BP179" s="460"/>
      <c r="BQ179" s="460"/>
      <c r="BR179" s="460"/>
      <c r="BS179" s="460"/>
      <c r="BT179" s="460"/>
      <c r="BU179" s="460"/>
      <c r="BV179" s="461"/>
      <c r="BW179" s="303"/>
      <c r="BX179" s="303"/>
    </row>
    <row r="180" spans="1:76">
      <c r="A180" s="303"/>
      <c r="B180" s="459"/>
      <c r="C180" s="460"/>
      <c r="D180" s="460"/>
      <c r="E180" s="460"/>
      <c r="F180" s="460"/>
      <c r="G180" s="460"/>
      <c r="H180" s="460"/>
      <c r="I180" s="460"/>
      <c r="J180" s="460"/>
      <c r="K180" s="460"/>
      <c r="L180" s="460"/>
      <c r="M180" s="460"/>
      <c r="N180" s="460"/>
      <c r="O180" s="460"/>
      <c r="P180" s="460"/>
      <c r="Q180" s="460"/>
      <c r="R180" s="460"/>
      <c r="S180" s="460"/>
      <c r="T180" s="460"/>
      <c r="U180" s="460"/>
      <c r="V180" s="460"/>
      <c r="W180" s="460"/>
      <c r="X180" s="460"/>
      <c r="Y180" s="460"/>
      <c r="Z180" s="460"/>
      <c r="AA180" s="460"/>
      <c r="AB180" s="460"/>
      <c r="AC180" s="460"/>
      <c r="AD180" s="460"/>
      <c r="AE180" s="460"/>
      <c r="AF180" s="460"/>
      <c r="AG180" s="460"/>
      <c r="AH180" s="460"/>
      <c r="AI180" s="460"/>
      <c r="AJ180" s="460"/>
      <c r="AK180" s="460"/>
      <c r="AL180" s="460"/>
      <c r="AM180" s="460"/>
      <c r="AN180" s="460"/>
      <c r="AO180" s="460"/>
      <c r="AP180" s="460"/>
      <c r="AQ180" s="460"/>
      <c r="AR180" s="460"/>
      <c r="AS180" s="460"/>
      <c r="AT180" s="460"/>
      <c r="AU180" s="460"/>
      <c r="AV180" s="460"/>
      <c r="AW180" s="460"/>
      <c r="AX180" s="460"/>
      <c r="AY180" s="460"/>
      <c r="AZ180" s="460"/>
      <c r="BA180" s="460"/>
      <c r="BB180" s="460"/>
      <c r="BC180" s="460"/>
      <c r="BD180" s="460"/>
      <c r="BE180" s="460"/>
      <c r="BF180" s="460"/>
      <c r="BG180" s="460"/>
      <c r="BH180" s="460"/>
      <c r="BI180" s="460"/>
      <c r="BJ180" s="460"/>
      <c r="BK180" s="460"/>
      <c r="BL180" s="460"/>
      <c r="BM180" s="460"/>
      <c r="BN180" s="460"/>
      <c r="BO180" s="460"/>
      <c r="BP180" s="460"/>
      <c r="BQ180" s="460"/>
      <c r="BR180" s="460"/>
      <c r="BS180" s="460"/>
      <c r="BT180" s="460"/>
      <c r="BU180" s="460"/>
      <c r="BV180" s="461"/>
      <c r="BW180" s="303"/>
      <c r="BX180" s="303"/>
    </row>
    <row r="181" spans="1:76">
      <c r="A181" s="303"/>
      <c r="B181" s="459"/>
      <c r="C181" s="460"/>
      <c r="D181" s="460"/>
      <c r="E181" s="460"/>
      <c r="F181" s="460"/>
      <c r="G181" s="460"/>
      <c r="H181" s="460"/>
      <c r="I181" s="460"/>
      <c r="J181" s="460"/>
      <c r="K181" s="460"/>
      <c r="L181" s="460"/>
      <c r="M181" s="460"/>
      <c r="N181" s="460"/>
      <c r="O181" s="460"/>
      <c r="P181" s="460"/>
      <c r="Q181" s="460"/>
      <c r="R181" s="460"/>
      <c r="S181" s="460"/>
      <c r="T181" s="460"/>
      <c r="U181" s="460"/>
      <c r="V181" s="460"/>
      <c r="W181" s="460"/>
      <c r="X181" s="460"/>
      <c r="Y181" s="460"/>
      <c r="Z181" s="460"/>
      <c r="AA181" s="460"/>
      <c r="AB181" s="460"/>
      <c r="AC181" s="460"/>
      <c r="AD181" s="460"/>
      <c r="AE181" s="460"/>
      <c r="AF181" s="460"/>
      <c r="AG181" s="460"/>
      <c r="AH181" s="460"/>
      <c r="AI181" s="460"/>
      <c r="AJ181" s="460"/>
      <c r="AK181" s="460"/>
      <c r="AL181" s="460"/>
      <c r="AM181" s="460"/>
      <c r="AN181" s="460"/>
      <c r="AO181" s="460"/>
      <c r="AP181" s="460"/>
      <c r="AQ181" s="460"/>
      <c r="AR181" s="460"/>
      <c r="AS181" s="460"/>
      <c r="AT181" s="460"/>
      <c r="AU181" s="460"/>
      <c r="AV181" s="460"/>
      <c r="AW181" s="460"/>
      <c r="AX181" s="460"/>
      <c r="AY181" s="460"/>
      <c r="AZ181" s="460"/>
      <c r="BA181" s="460"/>
      <c r="BB181" s="460"/>
      <c r="BC181" s="460"/>
      <c r="BD181" s="460"/>
      <c r="BE181" s="460"/>
      <c r="BF181" s="460"/>
      <c r="BG181" s="460"/>
      <c r="BH181" s="460"/>
      <c r="BI181" s="460"/>
      <c r="BJ181" s="460"/>
      <c r="BK181" s="460"/>
      <c r="BL181" s="460"/>
      <c r="BM181" s="460"/>
      <c r="BN181" s="460"/>
      <c r="BO181" s="460"/>
      <c r="BP181" s="460"/>
      <c r="BQ181" s="460"/>
      <c r="BR181" s="460"/>
      <c r="BS181" s="460"/>
      <c r="BT181" s="460"/>
      <c r="BU181" s="460"/>
      <c r="BV181" s="461"/>
      <c r="BW181" s="303"/>
      <c r="BX181" s="303"/>
    </row>
    <row r="182" spans="1:76">
      <c r="A182" s="303"/>
      <c r="B182" s="459"/>
      <c r="C182" s="460"/>
      <c r="D182" s="460"/>
      <c r="E182" s="460"/>
      <c r="F182" s="460"/>
      <c r="G182" s="460"/>
      <c r="H182" s="460"/>
      <c r="I182" s="460"/>
      <c r="J182" s="460"/>
      <c r="K182" s="460"/>
      <c r="L182" s="460"/>
      <c r="M182" s="460"/>
      <c r="N182" s="460"/>
      <c r="O182" s="460"/>
      <c r="P182" s="460"/>
      <c r="Q182" s="460"/>
      <c r="R182" s="460"/>
      <c r="S182" s="460"/>
      <c r="T182" s="460"/>
      <c r="U182" s="460"/>
      <c r="V182" s="460"/>
      <c r="W182" s="460"/>
      <c r="X182" s="460"/>
      <c r="Y182" s="460"/>
      <c r="Z182" s="460"/>
      <c r="AA182" s="460"/>
      <c r="AB182" s="460"/>
      <c r="AC182" s="460"/>
      <c r="AD182" s="460"/>
      <c r="AE182" s="460"/>
      <c r="AF182" s="460"/>
      <c r="AG182" s="460"/>
      <c r="AH182" s="460"/>
      <c r="AI182" s="460"/>
      <c r="AJ182" s="460"/>
      <c r="AK182" s="460"/>
      <c r="AL182" s="460"/>
      <c r="AM182" s="460"/>
      <c r="AN182" s="460"/>
      <c r="AO182" s="460"/>
      <c r="AP182" s="460"/>
      <c r="AQ182" s="460"/>
      <c r="AR182" s="460"/>
      <c r="AS182" s="460"/>
      <c r="AT182" s="460"/>
      <c r="AU182" s="460"/>
      <c r="AV182" s="460"/>
      <c r="AW182" s="460"/>
      <c r="AX182" s="460"/>
      <c r="AY182" s="460"/>
      <c r="AZ182" s="460"/>
      <c r="BA182" s="460"/>
      <c r="BB182" s="460"/>
      <c r="BC182" s="460"/>
      <c r="BD182" s="460"/>
      <c r="BE182" s="460"/>
      <c r="BF182" s="460"/>
      <c r="BG182" s="460"/>
      <c r="BH182" s="460"/>
      <c r="BI182" s="460"/>
      <c r="BJ182" s="460"/>
      <c r="BK182" s="460"/>
      <c r="BL182" s="460"/>
      <c r="BM182" s="460"/>
      <c r="BN182" s="460"/>
      <c r="BO182" s="460"/>
      <c r="BP182" s="460"/>
      <c r="BQ182" s="460"/>
      <c r="BR182" s="460"/>
      <c r="BS182" s="460"/>
      <c r="BT182" s="460"/>
      <c r="BU182" s="460"/>
      <c r="BV182" s="461"/>
      <c r="BW182" s="303"/>
      <c r="BX182" s="303"/>
    </row>
    <row r="183" spans="1:76">
      <c r="A183" s="303"/>
      <c r="B183" s="459"/>
      <c r="C183" s="460"/>
      <c r="D183" s="460"/>
      <c r="E183" s="460"/>
      <c r="F183" s="460"/>
      <c r="G183" s="460"/>
      <c r="H183" s="460"/>
      <c r="I183" s="460"/>
      <c r="J183" s="460"/>
      <c r="K183" s="460"/>
      <c r="L183" s="460"/>
      <c r="M183" s="460"/>
      <c r="N183" s="460"/>
      <c r="O183" s="460"/>
      <c r="P183" s="460"/>
      <c r="Q183" s="460"/>
      <c r="R183" s="460"/>
      <c r="S183" s="460"/>
      <c r="T183" s="460"/>
      <c r="U183" s="460"/>
      <c r="V183" s="460"/>
      <c r="W183" s="460"/>
      <c r="X183" s="460"/>
      <c r="Y183" s="460"/>
      <c r="Z183" s="460"/>
      <c r="AA183" s="460"/>
      <c r="AB183" s="460"/>
      <c r="AC183" s="460"/>
      <c r="AD183" s="460"/>
      <c r="AE183" s="460"/>
      <c r="AF183" s="460"/>
      <c r="AG183" s="460"/>
      <c r="AH183" s="460"/>
      <c r="AI183" s="460"/>
      <c r="AJ183" s="460"/>
      <c r="AK183" s="460"/>
      <c r="AL183" s="460"/>
      <c r="AM183" s="460"/>
      <c r="AN183" s="460"/>
      <c r="AO183" s="460"/>
      <c r="AP183" s="460"/>
      <c r="AQ183" s="460"/>
      <c r="AR183" s="460"/>
      <c r="AS183" s="460"/>
      <c r="AT183" s="460"/>
      <c r="AU183" s="460"/>
      <c r="AV183" s="460"/>
      <c r="AW183" s="460"/>
      <c r="AX183" s="460"/>
      <c r="AY183" s="460"/>
      <c r="AZ183" s="460"/>
      <c r="BA183" s="460"/>
      <c r="BB183" s="460"/>
      <c r="BC183" s="460"/>
      <c r="BD183" s="460"/>
      <c r="BE183" s="460"/>
      <c r="BF183" s="460"/>
      <c r="BG183" s="460"/>
      <c r="BH183" s="460"/>
      <c r="BI183" s="460"/>
      <c r="BJ183" s="460"/>
      <c r="BK183" s="460"/>
      <c r="BL183" s="460"/>
      <c r="BM183" s="460"/>
      <c r="BN183" s="460"/>
      <c r="BO183" s="460"/>
      <c r="BP183" s="460"/>
      <c r="BQ183" s="460"/>
      <c r="BR183" s="460"/>
      <c r="BS183" s="460"/>
      <c r="BT183" s="460"/>
      <c r="BU183" s="460"/>
      <c r="BV183" s="461"/>
      <c r="BW183" s="303"/>
      <c r="BX183" s="303"/>
    </row>
    <row r="184" spans="1:76">
      <c r="A184" s="303"/>
      <c r="B184" s="459"/>
      <c r="C184" s="460"/>
      <c r="D184" s="460"/>
      <c r="E184" s="460"/>
      <c r="F184" s="460"/>
      <c r="G184" s="460"/>
      <c r="H184" s="460"/>
      <c r="I184" s="460"/>
      <c r="J184" s="460"/>
      <c r="K184" s="460"/>
      <c r="L184" s="460"/>
      <c r="M184" s="460"/>
      <c r="N184" s="460"/>
      <c r="O184" s="460"/>
      <c r="P184" s="460"/>
      <c r="Q184" s="460"/>
      <c r="R184" s="460"/>
      <c r="S184" s="460"/>
      <c r="T184" s="460"/>
      <c r="U184" s="460"/>
      <c r="V184" s="460"/>
      <c r="W184" s="460"/>
      <c r="X184" s="460"/>
      <c r="Y184" s="460"/>
      <c r="Z184" s="460"/>
      <c r="AA184" s="460"/>
      <c r="AB184" s="460"/>
      <c r="AC184" s="460"/>
      <c r="AD184" s="460"/>
      <c r="AE184" s="460"/>
      <c r="AF184" s="460"/>
      <c r="AG184" s="460"/>
      <c r="AH184" s="460"/>
      <c r="AI184" s="460"/>
      <c r="AJ184" s="460"/>
      <c r="AK184" s="460"/>
      <c r="AL184" s="460"/>
      <c r="AM184" s="460"/>
      <c r="AN184" s="460"/>
      <c r="AO184" s="460"/>
      <c r="AP184" s="460"/>
      <c r="AQ184" s="460"/>
      <c r="AR184" s="460"/>
      <c r="AS184" s="460"/>
      <c r="AT184" s="460"/>
      <c r="AU184" s="460"/>
      <c r="AV184" s="460"/>
      <c r="AW184" s="460"/>
      <c r="AX184" s="460"/>
      <c r="AY184" s="460"/>
      <c r="AZ184" s="460"/>
      <c r="BA184" s="460"/>
      <c r="BB184" s="460"/>
      <c r="BC184" s="460"/>
      <c r="BD184" s="460"/>
      <c r="BE184" s="460"/>
      <c r="BF184" s="460"/>
      <c r="BG184" s="460"/>
      <c r="BH184" s="460"/>
      <c r="BI184" s="460"/>
      <c r="BJ184" s="460"/>
      <c r="BK184" s="460"/>
      <c r="BL184" s="460"/>
      <c r="BM184" s="460"/>
      <c r="BN184" s="460"/>
      <c r="BO184" s="460"/>
      <c r="BP184" s="460"/>
      <c r="BQ184" s="460"/>
      <c r="BR184" s="460"/>
      <c r="BS184" s="460"/>
      <c r="BT184" s="460"/>
      <c r="BU184" s="460"/>
      <c r="BV184" s="461"/>
      <c r="BW184" s="303"/>
      <c r="BX184" s="303"/>
    </row>
    <row r="185" spans="1:76">
      <c r="A185" s="303"/>
      <c r="B185" s="459"/>
      <c r="C185" s="460"/>
      <c r="D185" s="460"/>
      <c r="E185" s="460"/>
      <c r="F185" s="460"/>
      <c r="G185" s="460"/>
      <c r="H185" s="460"/>
      <c r="I185" s="460"/>
      <c r="J185" s="460"/>
      <c r="K185" s="460"/>
      <c r="L185" s="460"/>
      <c r="M185" s="460"/>
      <c r="N185" s="460"/>
      <c r="O185" s="460"/>
      <c r="P185" s="460"/>
      <c r="Q185" s="460"/>
      <c r="R185" s="460"/>
      <c r="S185" s="460"/>
      <c r="T185" s="460"/>
      <c r="U185" s="460"/>
      <c r="V185" s="460"/>
      <c r="W185" s="460"/>
      <c r="X185" s="460"/>
      <c r="Y185" s="460"/>
      <c r="Z185" s="460"/>
      <c r="AA185" s="460"/>
      <c r="AB185" s="460"/>
      <c r="AC185" s="460"/>
      <c r="AD185" s="460"/>
      <c r="AE185" s="460"/>
      <c r="AF185" s="460"/>
      <c r="AG185" s="460"/>
      <c r="AH185" s="460"/>
      <c r="AI185" s="460"/>
      <c r="AJ185" s="460"/>
      <c r="AK185" s="460"/>
      <c r="AL185" s="460"/>
      <c r="AM185" s="460"/>
      <c r="AN185" s="460"/>
      <c r="AO185" s="460"/>
      <c r="AP185" s="460"/>
      <c r="AQ185" s="460"/>
      <c r="AR185" s="460"/>
      <c r="AS185" s="460"/>
      <c r="AT185" s="460"/>
      <c r="AU185" s="460"/>
      <c r="AV185" s="460"/>
      <c r="AW185" s="460"/>
      <c r="AX185" s="460"/>
      <c r="AY185" s="460"/>
      <c r="AZ185" s="460"/>
      <c r="BA185" s="460"/>
      <c r="BB185" s="460"/>
      <c r="BC185" s="460"/>
      <c r="BD185" s="460"/>
      <c r="BE185" s="460"/>
      <c r="BF185" s="460"/>
      <c r="BG185" s="460"/>
      <c r="BH185" s="460"/>
      <c r="BI185" s="460"/>
      <c r="BJ185" s="460"/>
      <c r="BK185" s="460"/>
      <c r="BL185" s="460"/>
      <c r="BM185" s="460"/>
      <c r="BN185" s="460"/>
      <c r="BO185" s="460"/>
      <c r="BP185" s="460"/>
      <c r="BQ185" s="460"/>
      <c r="BR185" s="460"/>
      <c r="BS185" s="460"/>
      <c r="BT185" s="460"/>
      <c r="BU185" s="460"/>
      <c r="BV185" s="461"/>
      <c r="BW185" s="303"/>
      <c r="BX185" s="303"/>
    </row>
    <row r="186" spans="1:76">
      <c r="A186" s="303"/>
      <c r="B186" s="459"/>
      <c r="C186" s="460"/>
      <c r="D186" s="460"/>
      <c r="E186" s="460"/>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c r="AB186" s="460"/>
      <c r="AC186" s="460"/>
      <c r="AD186" s="460"/>
      <c r="AE186" s="460"/>
      <c r="AF186" s="460"/>
      <c r="AG186" s="460"/>
      <c r="AH186" s="460"/>
      <c r="AI186" s="460"/>
      <c r="AJ186" s="460"/>
      <c r="AK186" s="460"/>
      <c r="AL186" s="460"/>
      <c r="AM186" s="460"/>
      <c r="AN186" s="460"/>
      <c r="AO186" s="460"/>
      <c r="AP186" s="460"/>
      <c r="AQ186" s="460"/>
      <c r="AR186" s="460"/>
      <c r="AS186" s="460"/>
      <c r="AT186" s="460"/>
      <c r="AU186" s="460"/>
      <c r="AV186" s="460"/>
      <c r="AW186" s="460"/>
      <c r="AX186" s="460"/>
      <c r="AY186" s="460"/>
      <c r="AZ186" s="460"/>
      <c r="BA186" s="460"/>
      <c r="BB186" s="460"/>
      <c r="BC186" s="460"/>
      <c r="BD186" s="460"/>
      <c r="BE186" s="460"/>
      <c r="BF186" s="460"/>
      <c r="BG186" s="460"/>
      <c r="BH186" s="460"/>
      <c r="BI186" s="460"/>
      <c r="BJ186" s="460"/>
      <c r="BK186" s="460"/>
      <c r="BL186" s="460"/>
      <c r="BM186" s="460"/>
      <c r="BN186" s="460"/>
      <c r="BO186" s="460"/>
      <c r="BP186" s="460"/>
      <c r="BQ186" s="460"/>
      <c r="BR186" s="460"/>
      <c r="BS186" s="460"/>
      <c r="BT186" s="460"/>
      <c r="BU186" s="460"/>
      <c r="BV186" s="461"/>
      <c r="BW186" s="303"/>
      <c r="BX186" s="303"/>
    </row>
    <row r="187" spans="1:76">
      <c r="A187" s="303"/>
      <c r="B187" s="459"/>
      <c r="C187" s="460"/>
      <c r="D187" s="460"/>
      <c r="E187" s="460"/>
      <c r="F187" s="460"/>
      <c r="G187" s="460"/>
      <c r="H187" s="460"/>
      <c r="I187" s="460"/>
      <c r="J187" s="460"/>
      <c r="K187" s="460"/>
      <c r="L187" s="460"/>
      <c r="M187" s="460"/>
      <c r="N187" s="460"/>
      <c r="O187" s="460"/>
      <c r="P187" s="460"/>
      <c r="Q187" s="460"/>
      <c r="R187" s="460"/>
      <c r="S187" s="460"/>
      <c r="T187" s="460"/>
      <c r="U187" s="460"/>
      <c r="V187" s="460"/>
      <c r="W187" s="460"/>
      <c r="X187" s="460"/>
      <c r="Y187" s="460"/>
      <c r="Z187" s="460"/>
      <c r="AA187" s="460"/>
      <c r="AB187" s="460"/>
      <c r="AC187" s="460"/>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0"/>
      <c r="AY187" s="460"/>
      <c r="AZ187" s="460"/>
      <c r="BA187" s="460"/>
      <c r="BB187" s="460"/>
      <c r="BC187" s="460"/>
      <c r="BD187" s="460"/>
      <c r="BE187" s="460"/>
      <c r="BF187" s="460"/>
      <c r="BG187" s="460"/>
      <c r="BH187" s="460"/>
      <c r="BI187" s="460"/>
      <c r="BJ187" s="460"/>
      <c r="BK187" s="460"/>
      <c r="BL187" s="460"/>
      <c r="BM187" s="460"/>
      <c r="BN187" s="460"/>
      <c r="BO187" s="460"/>
      <c r="BP187" s="460"/>
      <c r="BQ187" s="460"/>
      <c r="BR187" s="460"/>
      <c r="BS187" s="460"/>
      <c r="BT187" s="460"/>
      <c r="BU187" s="460"/>
      <c r="BV187" s="461"/>
      <c r="BW187" s="303"/>
      <c r="BX187" s="303"/>
    </row>
    <row r="188" spans="1:76">
      <c r="A188" s="303"/>
      <c r="B188" s="459"/>
      <c r="C188" s="460"/>
      <c r="D188" s="460"/>
      <c r="E188" s="460"/>
      <c r="F188" s="460"/>
      <c r="G188" s="460"/>
      <c r="H188" s="460"/>
      <c r="I188" s="460"/>
      <c r="J188" s="460"/>
      <c r="K188" s="460"/>
      <c r="L188" s="460"/>
      <c r="M188" s="460"/>
      <c r="N188" s="460"/>
      <c r="O188" s="460"/>
      <c r="P188" s="460"/>
      <c r="Q188" s="460"/>
      <c r="R188" s="460"/>
      <c r="S188" s="460"/>
      <c r="T188" s="460"/>
      <c r="U188" s="460"/>
      <c r="V188" s="460"/>
      <c r="W188" s="460"/>
      <c r="X188" s="460"/>
      <c r="Y188" s="460"/>
      <c r="Z188" s="460"/>
      <c r="AA188" s="460"/>
      <c r="AB188" s="460"/>
      <c r="AC188" s="460"/>
      <c r="AD188" s="460"/>
      <c r="AE188" s="460"/>
      <c r="AF188" s="460"/>
      <c r="AG188" s="460"/>
      <c r="AH188" s="460"/>
      <c r="AI188" s="460"/>
      <c r="AJ188" s="460"/>
      <c r="AK188" s="460"/>
      <c r="AL188" s="460"/>
      <c r="AM188" s="460"/>
      <c r="AN188" s="460"/>
      <c r="AO188" s="460"/>
      <c r="AP188" s="460"/>
      <c r="AQ188" s="460"/>
      <c r="AR188" s="460"/>
      <c r="AS188" s="460"/>
      <c r="AT188" s="460"/>
      <c r="AU188" s="460"/>
      <c r="AV188" s="460"/>
      <c r="AW188" s="460"/>
      <c r="AX188" s="460"/>
      <c r="AY188" s="460"/>
      <c r="AZ188" s="460"/>
      <c r="BA188" s="460"/>
      <c r="BB188" s="460"/>
      <c r="BC188" s="460"/>
      <c r="BD188" s="460"/>
      <c r="BE188" s="460"/>
      <c r="BF188" s="460"/>
      <c r="BG188" s="460"/>
      <c r="BH188" s="460"/>
      <c r="BI188" s="460"/>
      <c r="BJ188" s="460"/>
      <c r="BK188" s="460"/>
      <c r="BL188" s="460"/>
      <c r="BM188" s="460"/>
      <c r="BN188" s="460"/>
      <c r="BO188" s="460"/>
      <c r="BP188" s="460"/>
      <c r="BQ188" s="460"/>
      <c r="BR188" s="460"/>
      <c r="BS188" s="460"/>
      <c r="BT188" s="460"/>
      <c r="BU188" s="460"/>
      <c r="BV188" s="461"/>
      <c r="BW188" s="303"/>
      <c r="BX188" s="303"/>
    </row>
    <row r="189" spans="1:76">
      <c r="A189" s="303"/>
      <c r="B189" s="459"/>
      <c r="C189" s="460"/>
      <c r="D189" s="460"/>
      <c r="E189" s="460"/>
      <c r="F189" s="460"/>
      <c r="G189" s="460"/>
      <c r="H189" s="460"/>
      <c r="I189" s="460"/>
      <c r="J189" s="460"/>
      <c r="K189" s="460"/>
      <c r="L189" s="460"/>
      <c r="M189" s="460"/>
      <c r="N189" s="460"/>
      <c r="O189" s="460"/>
      <c r="P189" s="460"/>
      <c r="Q189" s="460"/>
      <c r="R189" s="460"/>
      <c r="S189" s="460"/>
      <c r="T189" s="460"/>
      <c r="U189" s="460"/>
      <c r="V189" s="460"/>
      <c r="W189" s="460"/>
      <c r="X189" s="460"/>
      <c r="Y189" s="460"/>
      <c r="Z189" s="460"/>
      <c r="AA189" s="460"/>
      <c r="AB189" s="460"/>
      <c r="AC189" s="460"/>
      <c r="AD189" s="460"/>
      <c r="AE189" s="460"/>
      <c r="AF189" s="460"/>
      <c r="AG189" s="460"/>
      <c r="AH189" s="460"/>
      <c r="AI189" s="460"/>
      <c r="AJ189" s="460"/>
      <c r="AK189" s="460"/>
      <c r="AL189" s="460"/>
      <c r="AM189" s="460"/>
      <c r="AN189" s="460"/>
      <c r="AO189" s="460"/>
      <c r="AP189" s="460"/>
      <c r="AQ189" s="460"/>
      <c r="AR189" s="460"/>
      <c r="AS189" s="460"/>
      <c r="AT189" s="460"/>
      <c r="AU189" s="460"/>
      <c r="AV189" s="460"/>
      <c r="AW189" s="460"/>
      <c r="AX189" s="460"/>
      <c r="AY189" s="460"/>
      <c r="AZ189" s="460"/>
      <c r="BA189" s="460"/>
      <c r="BB189" s="460"/>
      <c r="BC189" s="460"/>
      <c r="BD189" s="460"/>
      <c r="BE189" s="460"/>
      <c r="BF189" s="460"/>
      <c r="BG189" s="460"/>
      <c r="BH189" s="460"/>
      <c r="BI189" s="460"/>
      <c r="BJ189" s="460"/>
      <c r="BK189" s="460"/>
      <c r="BL189" s="460"/>
      <c r="BM189" s="460"/>
      <c r="BN189" s="460"/>
      <c r="BO189" s="460"/>
      <c r="BP189" s="460"/>
      <c r="BQ189" s="460"/>
      <c r="BR189" s="460"/>
      <c r="BS189" s="460"/>
      <c r="BT189" s="460"/>
      <c r="BU189" s="460"/>
      <c r="BV189" s="461"/>
      <c r="BW189" s="303"/>
      <c r="BX189" s="303"/>
    </row>
    <row r="190" spans="1:76">
      <c r="A190" s="303"/>
      <c r="B190" s="459"/>
      <c r="C190" s="460"/>
      <c r="D190" s="460"/>
      <c r="E190" s="460"/>
      <c r="F190" s="460"/>
      <c r="G190" s="460"/>
      <c r="H190" s="460"/>
      <c r="I190" s="460"/>
      <c r="J190" s="460"/>
      <c r="K190" s="460"/>
      <c r="L190" s="460"/>
      <c r="M190" s="460"/>
      <c r="N190" s="460"/>
      <c r="O190" s="460"/>
      <c r="P190" s="460"/>
      <c r="Q190" s="460"/>
      <c r="R190" s="460"/>
      <c r="S190" s="460"/>
      <c r="T190" s="460"/>
      <c r="U190" s="460"/>
      <c r="V190" s="460"/>
      <c r="W190" s="460"/>
      <c r="X190" s="460"/>
      <c r="Y190" s="460"/>
      <c r="Z190" s="460"/>
      <c r="AA190" s="460"/>
      <c r="AB190" s="460"/>
      <c r="AC190" s="460"/>
      <c r="AD190" s="460"/>
      <c r="AE190" s="460"/>
      <c r="AF190" s="460"/>
      <c r="AG190" s="460"/>
      <c r="AH190" s="460"/>
      <c r="AI190" s="460"/>
      <c r="AJ190" s="460"/>
      <c r="AK190" s="460"/>
      <c r="AL190" s="460"/>
      <c r="AM190" s="460"/>
      <c r="AN190" s="460"/>
      <c r="AO190" s="460"/>
      <c r="AP190" s="460"/>
      <c r="AQ190" s="460"/>
      <c r="AR190" s="460"/>
      <c r="AS190" s="460"/>
      <c r="AT190" s="460"/>
      <c r="AU190" s="460"/>
      <c r="AV190" s="460"/>
      <c r="AW190" s="460"/>
      <c r="AX190" s="460"/>
      <c r="AY190" s="460"/>
      <c r="AZ190" s="460"/>
      <c r="BA190" s="460"/>
      <c r="BB190" s="460"/>
      <c r="BC190" s="460"/>
      <c r="BD190" s="460"/>
      <c r="BE190" s="460"/>
      <c r="BF190" s="460"/>
      <c r="BG190" s="460"/>
      <c r="BH190" s="460"/>
      <c r="BI190" s="460"/>
      <c r="BJ190" s="460"/>
      <c r="BK190" s="460"/>
      <c r="BL190" s="460"/>
      <c r="BM190" s="460"/>
      <c r="BN190" s="460"/>
      <c r="BO190" s="460"/>
      <c r="BP190" s="460"/>
      <c r="BQ190" s="460"/>
      <c r="BR190" s="460"/>
      <c r="BS190" s="460"/>
      <c r="BT190" s="460"/>
      <c r="BU190" s="460"/>
      <c r="BV190" s="461"/>
      <c r="BW190" s="303"/>
      <c r="BX190" s="303"/>
    </row>
    <row r="191" spans="1:76">
      <c r="A191" s="303"/>
      <c r="B191" s="459"/>
      <c r="C191" s="460"/>
      <c r="D191" s="460"/>
      <c r="E191" s="460"/>
      <c r="F191" s="460"/>
      <c r="G191" s="460"/>
      <c r="H191" s="460"/>
      <c r="I191" s="460"/>
      <c r="J191" s="460"/>
      <c r="K191" s="460"/>
      <c r="L191" s="460"/>
      <c r="M191" s="460"/>
      <c r="N191" s="460"/>
      <c r="O191" s="460"/>
      <c r="P191" s="460"/>
      <c r="Q191" s="460"/>
      <c r="R191" s="460"/>
      <c r="S191" s="460"/>
      <c r="T191" s="460"/>
      <c r="U191" s="460"/>
      <c r="V191" s="460"/>
      <c r="W191" s="460"/>
      <c r="X191" s="460"/>
      <c r="Y191" s="460"/>
      <c r="Z191" s="460"/>
      <c r="AA191" s="460"/>
      <c r="AB191" s="460"/>
      <c r="AC191" s="460"/>
      <c r="AD191" s="460"/>
      <c r="AE191" s="460"/>
      <c r="AF191" s="460"/>
      <c r="AG191" s="460"/>
      <c r="AH191" s="460"/>
      <c r="AI191" s="460"/>
      <c r="AJ191" s="460"/>
      <c r="AK191" s="460"/>
      <c r="AL191" s="460"/>
      <c r="AM191" s="460"/>
      <c r="AN191" s="460"/>
      <c r="AO191" s="460"/>
      <c r="AP191" s="460"/>
      <c r="AQ191" s="460"/>
      <c r="AR191" s="460"/>
      <c r="AS191" s="460"/>
      <c r="AT191" s="460"/>
      <c r="AU191" s="460"/>
      <c r="AV191" s="460"/>
      <c r="AW191" s="460"/>
      <c r="AX191" s="460"/>
      <c r="AY191" s="460"/>
      <c r="AZ191" s="460"/>
      <c r="BA191" s="460"/>
      <c r="BB191" s="460"/>
      <c r="BC191" s="460"/>
      <c r="BD191" s="460"/>
      <c r="BE191" s="460"/>
      <c r="BF191" s="460"/>
      <c r="BG191" s="460"/>
      <c r="BH191" s="460"/>
      <c r="BI191" s="460"/>
      <c r="BJ191" s="460"/>
      <c r="BK191" s="460"/>
      <c r="BL191" s="460"/>
      <c r="BM191" s="460"/>
      <c r="BN191" s="460"/>
      <c r="BO191" s="460"/>
      <c r="BP191" s="460"/>
      <c r="BQ191" s="460"/>
      <c r="BR191" s="460"/>
      <c r="BS191" s="460"/>
      <c r="BT191" s="460"/>
      <c r="BU191" s="460"/>
      <c r="BV191" s="461"/>
      <c r="BW191" s="303"/>
      <c r="BX191" s="303"/>
    </row>
    <row r="192" spans="1:76">
      <c r="A192" s="303"/>
      <c r="B192" s="459"/>
      <c r="C192" s="460"/>
      <c r="D192" s="460"/>
      <c r="E192" s="460"/>
      <c r="F192" s="460"/>
      <c r="G192" s="460"/>
      <c r="H192" s="460"/>
      <c r="I192" s="460"/>
      <c r="J192" s="460"/>
      <c r="K192" s="460"/>
      <c r="L192" s="460"/>
      <c r="M192" s="460"/>
      <c r="N192" s="460"/>
      <c r="O192" s="460"/>
      <c r="P192" s="460"/>
      <c r="Q192" s="460"/>
      <c r="R192" s="460"/>
      <c r="S192" s="460"/>
      <c r="T192" s="460"/>
      <c r="U192" s="460"/>
      <c r="V192" s="460"/>
      <c r="W192" s="460"/>
      <c r="X192" s="460"/>
      <c r="Y192" s="460"/>
      <c r="Z192" s="460"/>
      <c r="AA192" s="460"/>
      <c r="AB192" s="460"/>
      <c r="AC192" s="460"/>
      <c r="AD192" s="460"/>
      <c r="AE192" s="460"/>
      <c r="AF192" s="460"/>
      <c r="AG192" s="460"/>
      <c r="AH192" s="460"/>
      <c r="AI192" s="460"/>
      <c r="AJ192" s="460"/>
      <c r="AK192" s="460"/>
      <c r="AL192" s="460"/>
      <c r="AM192" s="460"/>
      <c r="AN192" s="460"/>
      <c r="AO192" s="460"/>
      <c r="AP192" s="460"/>
      <c r="AQ192" s="460"/>
      <c r="AR192" s="460"/>
      <c r="AS192" s="460"/>
      <c r="AT192" s="460"/>
      <c r="AU192" s="460"/>
      <c r="AV192" s="460"/>
      <c r="AW192" s="460"/>
      <c r="AX192" s="460"/>
      <c r="AY192" s="460"/>
      <c r="AZ192" s="460"/>
      <c r="BA192" s="460"/>
      <c r="BB192" s="460"/>
      <c r="BC192" s="460"/>
      <c r="BD192" s="460"/>
      <c r="BE192" s="460"/>
      <c r="BF192" s="460"/>
      <c r="BG192" s="460"/>
      <c r="BH192" s="460"/>
      <c r="BI192" s="460"/>
      <c r="BJ192" s="460"/>
      <c r="BK192" s="460"/>
      <c r="BL192" s="460"/>
      <c r="BM192" s="460"/>
      <c r="BN192" s="460"/>
      <c r="BO192" s="460"/>
      <c r="BP192" s="460"/>
      <c r="BQ192" s="460"/>
      <c r="BR192" s="460"/>
      <c r="BS192" s="460"/>
      <c r="BT192" s="460"/>
      <c r="BU192" s="460"/>
      <c r="BV192" s="461"/>
      <c r="BW192" s="303"/>
      <c r="BX192" s="303"/>
    </row>
    <row r="193" spans="1:76">
      <c r="A193" s="303"/>
      <c r="B193" s="459"/>
      <c r="C193" s="460"/>
      <c r="D193" s="460"/>
      <c r="E193" s="460"/>
      <c r="F193" s="460"/>
      <c r="G193" s="460"/>
      <c r="H193" s="460"/>
      <c r="I193" s="460"/>
      <c r="J193" s="460"/>
      <c r="K193" s="460"/>
      <c r="L193" s="460"/>
      <c r="M193" s="460"/>
      <c r="N193" s="460"/>
      <c r="O193" s="460"/>
      <c r="P193" s="460"/>
      <c r="Q193" s="460"/>
      <c r="R193" s="460"/>
      <c r="S193" s="460"/>
      <c r="T193" s="460"/>
      <c r="U193" s="460"/>
      <c r="V193" s="460"/>
      <c r="W193" s="460"/>
      <c r="X193" s="460"/>
      <c r="Y193" s="460"/>
      <c r="Z193" s="460"/>
      <c r="AA193" s="460"/>
      <c r="AB193" s="460"/>
      <c r="AC193" s="460"/>
      <c r="AD193" s="460"/>
      <c r="AE193" s="460"/>
      <c r="AF193" s="460"/>
      <c r="AG193" s="460"/>
      <c r="AH193" s="460"/>
      <c r="AI193" s="460"/>
      <c r="AJ193" s="460"/>
      <c r="AK193" s="460"/>
      <c r="AL193" s="460"/>
      <c r="AM193" s="460"/>
      <c r="AN193" s="460"/>
      <c r="AO193" s="460"/>
      <c r="AP193" s="460"/>
      <c r="AQ193" s="460"/>
      <c r="AR193" s="460"/>
      <c r="AS193" s="460"/>
      <c r="AT193" s="460"/>
      <c r="AU193" s="460"/>
      <c r="AV193" s="460"/>
      <c r="AW193" s="460"/>
      <c r="AX193" s="460"/>
      <c r="AY193" s="460"/>
      <c r="AZ193" s="460"/>
      <c r="BA193" s="460"/>
      <c r="BB193" s="460"/>
      <c r="BC193" s="460"/>
      <c r="BD193" s="460"/>
      <c r="BE193" s="460"/>
      <c r="BF193" s="460"/>
      <c r="BG193" s="460"/>
      <c r="BH193" s="460"/>
      <c r="BI193" s="460"/>
      <c r="BJ193" s="460"/>
      <c r="BK193" s="460"/>
      <c r="BL193" s="460"/>
      <c r="BM193" s="460"/>
      <c r="BN193" s="460"/>
      <c r="BO193" s="460"/>
      <c r="BP193" s="460"/>
      <c r="BQ193" s="460"/>
      <c r="BR193" s="460"/>
      <c r="BS193" s="460"/>
      <c r="BT193" s="460"/>
      <c r="BU193" s="460"/>
      <c r="BV193" s="461"/>
      <c r="BW193" s="303"/>
      <c r="BX193" s="303"/>
    </row>
    <row r="194" spans="1:76">
      <c r="A194" s="303"/>
      <c r="B194" s="459"/>
      <c r="C194" s="460"/>
      <c r="D194" s="460"/>
      <c r="E194" s="460"/>
      <c r="F194" s="460"/>
      <c r="G194" s="460"/>
      <c r="H194" s="460"/>
      <c r="I194" s="460"/>
      <c r="J194" s="460"/>
      <c r="K194" s="460"/>
      <c r="L194" s="460"/>
      <c r="M194" s="460"/>
      <c r="N194" s="460"/>
      <c r="O194" s="460"/>
      <c r="P194" s="460"/>
      <c r="Q194" s="460"/>
      <c r="R194" s="460"/>
      <c r="S194" s="460"/>
      <c r="T194" s="460"/>
      <c r="U194" s="460"/>
      <c r="V194" s="460"/>
      <c r="W194" s="460"/>
      <c r="X194" s="460"/>
      <c r="Y194" s="460"/>
      <c r="Z194" s="460"/>
      <c r="AA194" s="460"/>
      <c r="AB194" s="460"/>
      <c r="AC194" s="460"/>
      <c r="AD194" s="460"/>
      <c r="AE194" s="460"/>
      <c r="AF194" s="460"/>
      <c r="AG194" s="460"/>
      <c r="AH194" s="460"/>
      <c r="AI194" s="460"/>
      <c r="AJ194" s="460"/>
      <c r="AK194" s="460"/>
      <c r="AL194" s="460"/>
      <c r="AM194" s="460"/>
      <c r="AN194" s="460"/>
      <c r="AO194" s="460"/>
      <c r="AP194" s="460"/>
      <c r="AQ194" s="460"/>
      <c r="AR194" s="460"/>
      <c r="AS194" s="460"/>
      <c r="AT194" s="460"/>
      <c r="AU194" s="460"/>
      <c r="AV194" s="460"/>
      <c r="AW194" s="460"/>
      <c r="AX194" s="460"/>
      <c r="AY194" s="460"/>
      <c r="AZ194" s="460"/>
      <c r="BA194" s="460"/>
      <c r="BB194" s="460"/>
      <c r="BC194" s="460"/>
      <c r="BD194" s="460"/>
      <c r="BE194" s="460"/>
      <c r="BF194" s="460"/>
      <c r="BG194" s="460"/>
      <c r="BH194" s="460"/>
      <c r="BI194" s="460"/>
      <c r="BJ194" s="460"/>
      <c r="BK194" s="460"/>
      <c r="BL194" s="460"/>
      <c r="BM194" s="460"/>
      <c r="BN194" s="460"/>
      <c r="BO194" s="460"/>
      <c r="BP194" s="460"/>
      <c r="BQ194" s="460"/>
      <c r="BR194" s="460"/>
      <c r="BS194" s="460"/>
      <c r="BT194" s="460"/>
      <c r="BU194" s="460"/>
      <c r="BV194" s="461"/>
      <c r="BW194" s="303"/>
      <c r="BX194" s="303"/>
    </row>
    <row r="195" spans="1:76">
      <c r="A195" s="303"/>
      <c r="B195" s="459"/>
      <c r="C195" s="460"/>
      <c r="D195" s="460"/>
      <c r="E195" s="460"/>
      <c r="F195" s="460"/>
      <c r="G195" s="460"/>
      <c r="H195" s="460"/>
      <c r="I195" s="460"/>
      <c r="J195" s="460"/>
      <c r="K195" s="460"/>
      <c r="L195" s="460"/>
      <c r="M195" s="460"/>
      <c r="N195" s="460"/>
      <c r="O195" s="460"/>
      <c r="P195" s="460"/>
      <c r="Q195" s="460"/>
      <c r="R195" s="460"/>
      <c r="S195" s="460"/>
      <c r="T195" s="460"/>
      <c r="U195" s="460"/>
      <c r="V195" s="460"/>
      <c r="W195" s="460"/>
      <c r="X195" s="460"/>
      <c r="Y195" s="460"/>
      <c r="Z195" s="460"/>
      <c r="AA195" s="460"/>
      <c r="AB195" s="460"/>
      <c r="AC195" s="460"/>
      <c r="AD195" s="460"/>
      <c r="AE195" s="460"/>
      <c r="AF195" s="460"/>
      <c r="AG195" s="460"/>
      <c r="AH195" s="460"/>
      <c r="AI195" s="460"/>
      <c r="AJ195" s="460"/>
      <c r="AK195" s="460"/>
      <c r="AL195" s="460"/>
      <c r="AM195" s="460"/>
      <c r="AN195" s="460"/>
      <c r="AO195" s="460"/>
      <c r="AP195" s="460"/>
      <c r="AQ195" s="460"/>
      <c r="AR195" s="460"/>
      <c r="AS195" s="460"/>
      <c r="AT195" s="460"/>
      <c r="AU195" s="460"/>
      <c r="AV195" s="460"/>
      <c r="AW195" s="460"/>
      <c r="AX195" s="460"/>
      <c r="AY195" s="460"/>
      <c r="AZ195" s="460"/>
      <c r="BA195" s="460"/>
      <c r="BB195" s="460"/>
      <c r="BC195" s="460"/>
      <c r="BD195" s="460"/>
      <c r="BE195" s="460"/>
      <c r="BF195" s="460"/>
      <c r="BG195" s="460"/>
      <c r="BH195" s="460"/>
      <c r="BI195" s="460"/>
      <c r="BJ195" s="460"/>
      <c r="BK195" s="460"/>
      <c r="BL195" s="460"/>
      <c r="BM195" s="460"/>
      <c r="BN195" s="460"/>
      <c r="BO195" s="460"/>
      <c r="BP195" s="460"/>
      <c r="BQ195" s="460"/>
      <c r="BR195" s="460"/>
      <c r="BS195" s="460"/>
      <c r="BT195" s="460"/>
      <c r="BU195" s="460"/>
      <c r="BV195" s="461"/>
      <c r="BW195" s="303"/>
      <c r="BX195" s="303"/>
    </row>
    <row r="196" spans="1:76">
      <c r="A196" s="303"/>
      <c r="B196" s="459"/>
      <c r="C196" s="460"/>
      <c r="D196" s="460"/>
      <c r="E196" s="460"/>
      <c r="F196" s="460"/>
      <c r="G196" s="460"/>
      <c r="H196" s="460"/>
      <c r="I196" s="460"/>
      <c r="J196" s="460"/>
      <c r="K196" s="460"/>
      <c r="L196" s="460"/>
      <c r="M196" s="460"/>
      <c r="N196" s="460"/>
      <c r="O196" s="460"/>
      <c r="P196" s="460"/>
      <c r="Q196" s="460"/>
      <c r="R196" s="460"/>
      <c r="S196" s="460"/>
      <c r="T196" s="460"/>
      <c r="U196" s="460"/>
      <c r="V196" s="460"/>
      <c r="W196" s="460"/>
      <c r="X196" s="460"/>
      <c r="Y196" s="460"/>
      <c r="Z196" s="460"/>
      <c r="AA196" s="460"/>
      <c r="AB196" s="460"/>
      <c r="AC196" s="460"/>
      <c r="AD196" s="460"/>
      <c r="AE196" s="460"/>
      <c r="AF196" s="460"/>
      <c r="AG196" s="460"/>
      <c r="AH196" s="460"/>
      <c r="AI196" s="460"/>
      <c r="AJ196" s="460"/>
      <c r="AK196" s="460"/>
      <c r="AL196" s="460"/>
      <c r="AM196" s="460"/>
      <c r="AN196" s="460"/>
      <c r="AO196" s="460"/>
      <c r="AP196" s="460"/>
      <c r="AQ196" s="460"/>
      <c r="AR196" s="460"/>
      <c r="AS196" s="460"/>
      <c r="AT196" s="460"/>
      <c r="AU196" s="460"/>
      <c r="AV196" s="460"/>
      <c r="AW196" s="460"/>
      <c r="AX196" s="460"/>
      <c r="AY196" s="460"/>
      <c r="AZ196" s="460"/>
      <c r="BA196" s="460"/>
      <c r="BB196" s="460"/>
      <c r="BC196" s="460"/>
      <c r="BD196" s="460"/>
      <c r="BE196" s="460"/>
      <c r="BF196" s="460"/>
      <c r="BG196" s="460"/>
      <c r="BH196" s="460"/>
      <c r="BI196" s="460"/>
      <c r="BJ196" s="460"/>
      <c r="BK196" s="460"/>
      <c r="BL196" s="460"/>
      <c r="BM196" s="460"/>
      <c r="BN196" s="460"/>
      <c r="BO196" s="460"/>
      <c r="BP196" s="460"/>
      <c r="BQ196" s="460"/>
      <c r="BR196" s="460"/>
      <c r="BS196" s="460"/>
      <c r="BT196" s="460"/>
      <c r="BU196" s="460"/>
      <c r="BV196" s="461"/>
      <c r="BW196" s="303"/>
      <c r="BX196" s="303"/>
    </row>
    <row r="197" spans="1:76">
      <c r="A197" s="303"/>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0"/>
      <c r="AL197" s="460"/>
      <c r="AM197" s="460"/>
      <c r="AN197" s="460"/>
      <c r="AO197" s="460"/>
      <c r="AP197" s="460"/>
      <c r="AQ197" s="460"/>
      <c r="AR197" s="460"/>
      <c r="AS197" s="460"/>
      <c r="AT197" s="460"/>
      <c r="AU197" s="460"/>
      <c r="AV197" s="460"/>
      <c r="AW197" s="460"/>
      <c r="AX197" s="460"/>
      <c r="AY197" s="460"/>
      <c r="AZ197" s="460"/>
      <c r="BA197" s="460"/>
      <c r="BB197" s="460"/>
      <c r="BC197" s="460"/>
      <c r="BD197" s="460"/>
      <c r="BE197" s="460"/>
      <c r="BF197" s="460"/>
      <c r="BG197" s="460"/>
      <c r="BH197" s="460"/>
      <c r="BI197" s="460"/>
      <c r="BJ197" s="460"/>
      <c r="BK197" s="460"/>
      <c r="BL197" s="460"/>
      <c r="BM197" s="460"/>
      <c r="BN197" s="460"/>
      <c r="BO197" s="460"/>
      <c r="BP197" s="460"/>
      <c r="BQ197" s="460"/>
      <c r="BR197" s="460"/>
      <c r="BS197" s="460"/>
      <c r="BT197" s="460"/>
      <c r="BU197" s="460"/>
      <c r="BV197" s="461"/>
      <c r="BW197" s="303"/>
      <c r="BX197" s="303"/>
    </row>
    <row r="198" spans="1:76">
      <c r="A198" s="303"/>
      <c r="B198" s="459"/>
      <c r="C198" s="460"/>
      <c r="D198" s="460"/>
      <c r="E198" s="460"/>
      <c r="F198" s="460"/>
      <c r="G198" s="460"/>
      <c r="H198" s="460"/>
      <c r="I198" s="460"/>
      <c r="J198" s="460"/>
      <c r="K198" s="460"/>
      <c r="L198" s="460"/>
      <c r="M198" s="460"/>
      <c r="N198" s="460"/>
      <c r="O198" s="460"/>
      <c r="P198" s="460"/>
      <c r="Q198" s="460"/>
      <c r="R198" s="460"/>
      <c r="S198" s="460"/>
      <c r="T198" s="460"/>
      <c r="U198" s="460"/>
      <c r="V198" s="460"/>
      <c r="W198" s="460"/>
      <c r="X198" s="460"/>
      <c r="Y198" s="460"/>
      <c r="Z198" s="460"/>
      <c r="AA198" s="460"/>
      <c r="AB198" s="460"/>
      <c r="AC198" s="460"/>
      <c r="AD198" s="460"/>
      <c r="AE198" s="460"/>
      <c r="AF198" s="460"/>
      <c r="AG198" s="460"/>
      <c r="AH198" s="460"/>
      <c r="AI198" s="460"/>
      <c r="AJ198" s="460"/>
      <c r="AK198" s="460"/>
      <c r="AL198" s="460"/>
      <c r="AM198" s="460"/>
      <c r="AN198" s="460"/>
      <c r="AO198" s="460"/>
      <c r="AP198" s="460"/>
      <c r="AQ198" s="460"/>
      <c r="AR198" s="460"/>
      <c r="AS198" s="460"/>
      <c r="AT198" s="460"/>
      <c r="AU198" s="460"/>
      <c r="AV198" s="460"/>
      <c r="AW198" s="460"/>
      <c r="AX198" s="460"/>
      <c r="AY198" s="460"/>
      <c r="AZ198" s="460"/>
      <c r="BA198" s="460"/>
      <c r="BB198" s="460"/>
      <c r="BC198" s="460"/>
      <c r="BD198" s="460"/>
      <c r="BE198" s="460"/>
      <c r="BF198" s="460"/>
      <c r="BG198" s="460"/>
      <c r="BH198" s="460"/>
      <c r="BI198" s="460"/>
      <c r="BJ198" s="460"/>
      <c r="BK198" s="460"/>
      <c r="BL198" s="460"/>
      <c r="BM198" s="460"/>
      <c r="BN198" s="460"/>
      <c r="BO198" s="460"/>
      <c r="BP198" s="460"/>
      <c r="BQ198" s="460"/>
      <c r="BR198" s="460"/>
      <c r="BS198" s="460"/>
      <c r="BT198" s="460"/>
      <c r="BU198" s="460"/>
      <c r="BV198" s="461"/>
      <c r="BW198" s="303"/>
      <c r="BX198" s="303"/>
    </row>
    <row r="199" spans="1:76">
      <c r="A199" s="303"/>
      <c r="B199" s="459"/>
      <c r="C199" s="460"/>
      <c r="D199" s="460"/>
      <c r="E199" s="460"/>
      <c r="F199" s="460"/>
      <c r="G199" s="460"/>
      <c r="H199" s="460"/>
      <c r="I199" s="460"/>
      <c r="J199" s="460"/>
      <c r="K199" s="460"/>
      <c r="L199" s="460"/>
      <c r="M199" s="460"/>
      <c r="N199" s="460"/>
      <c r="O199" s="460"/>
      <c r="P199" s="460"/>
      <c r="Q199" s="460"/>
      <c r="R199" s="460"/>
      <c r="S199" s="460"/>
      <c r="T199" s="460"/>
      <c r="U199" s="460"/>
      <c r="V199" s="460"/>
      <c r="W199" s="460"/>
      <c r="X199" s="460"/>
      <c r="Y199" s="460"/>
      <c r="Z199" s="460"/>
      <c r="AA199" s="460"/>
      <c r="AB199" s="460"/>
      <c r="AC199" s="460"/>
      <c r="AD199" s="460"/>
      <c r="AE199" s="460"/>
      <c r="AF199" s="460"/>
      <c r="AG199" s="460"/>
      <c r="AH199" s="460"/>
      <c r="AI199" s="460"/>
      <c r="AJ199" s="460"/>
      <c r="AK199" s="460"/>
      <c r="AL199" s="460"/>
      <c r="AM199" s="460"/>
      <c r="AN199" s="460"/>
      <c r="AO199" s="460"/>
      <c r="AP199" s="460"/>
      <c r="AQ199" s="460"/>
      <c r="AR199" s="460"/>
      <c r="AS199" s="460"/>
      <c r="AT199" s="460"/>
      <c r="AU199" s="460"/>
      <c r="AV199" s="460"/>
      <c r="AW199" s="460"/>
      <c r="AX199" s="460"/>
      <c r="AY199" s="460"/>
      <c r="AZ199" s="460"/>
      <c r="BA199" s="460"/>
      <c r="BB199" s="460"/>
      <c r="BC199" s="460"/>
      <c r="BD199" s="460"/>
      <c r="BE199" s="460"/>
      <c r="BF199" s="460"/>
      <c r="BG199" s="460"/>
      <c r="BH199" s="460"/>
      <c r="BI199" s="460"/>
      <c r="BJ199" s="460"/>
      <c r="BK199" s="460"/>
      <c r="BL199" s="460"/>
      <c r="BM199" s="460"/>
      <c r="BN199" s="460"/>
      <c r="BO199" s="460"/>
      <c r="BP199" s="460"/>
      <c r="BQ199" s="460"/>
      <c r="BR199" s="460"/>
      <c r="BS199" s="460"/>
      <c r="BT199" s="460"/>
      <c r="BU199" s="460"/>
      <c r="BV199" s="461"/>
      <c r="BW199" s="303"/>
      <c r="BX199" s="303"/>
    </row>
    <row r="200" spans="1:76">
      <c r="A200" s="303"/>
      <c r="B200" s="459"/>
      <c r="C200" s="460"/>
      <c r="D200" s="460"/>
      <c r="E200" s="460"/>
      <c r="F200" s="460"/>
      <c r="G200" s="460"/>
      <c r="H200" s="460"/>
      <c r="I200" s="460"/>
      <c r="J200" s="460"/>
      <c r="K200" s="460"/>
      <c r="L200" s="460"/>
      <c r="M200" s="460"/>
      <c r="N200" s="460"/>
      <c r="O200" s="460"/>
      <c r="P200" s="460"/>
      <c r="Q200" s="460"/>
      <c r="R200" s="460"/>
      <c r="S200" s="460"/>
      <c r="T200" s="460"/>
      <c r="U200" s="460"/>
      <c r="V200" s="460"/>
      <c r="W200" s="460"/>
      <c r="X200" s="460"/>
      <c r="Y200" s="460"/>
      <c r="Z200" s="460"/>
      <c r="AA200" s="460"/>
      <c r="AB200" s="460"/>
      <c r="AC200" s="460"/>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0"/>
      <c r="AY200" s="460"/>
      <c r="AZ200" s="460"/>
      <c r="BA200" s="460"/>
      <c r="BB200" s="460"/>
      <c r="BC200" s="460"/>
      <c r="BD200" s="460"/>
      <c r="BE200" s="460"/>
      <c r="BF200" s="460"/>
      <c r="BG200" s="460"/>
      <c r="BH200" s="460"/>
      <c r="BI200" s="460"/>
      <c r="BJ200" s="460"/>
      <c r="BK200" s="460"/>
      <c r="BL200" s="460"/>
      <c r="BM200" s="460"/>
      <c r="BN200" s="460"/>
      <c r="BO200" s="460"/>
      <c r="BP200" s="460"/>
      <c r="BQ200" s="460"/>
      <c r="BR200" s="460"/>
      <c r="BS200" s="460"/>
      <c r="BT200" s="460"/>
      <c r="BU200" s="460"/>
      <c r="BV200" s="461"/>
      <c r="BW200" s="303"/>
      <c r="BX200" s="303"/>
    </row>
    <row r="201" spans="1:76">
      <c r="A201" s="303"/>
      <c r="B201" s="459"/>
      <c r="C201" s="460"/>
      <c r="D201" s="460"/>
      <c r="E201" s="460"/>
      <c r="F201" s="460"/>
      <c r="G201" s="460"/>
      <c r="H201" s="460"/>
      <c r="I201" s="460"/>
      <c r="J201" s="460"/>
      <c r="K201" s="460"/>
      <c r="L201" s="460"/>
      <c r="M201" s="460"/>
      <c r="N201" s="460"/>
      <c r="O201" s="460"/>
      <c r="P201" s="460"/>
      <c r="Q201" s="460"/>
      <c r="R201" s="460"/>
      <c r="S201" s="460"/>
      <c r="T201" s="460"/>
      <c r="U201" s="460"/>
      <c r="V201" s="460"/>
      <c r="W201" s="460"/>
      <c r="X201" s="460"/>
      <c r="Y201" s="460"/>
      <c r="Z201" s="460"/>
      <c r="AA201" s="460"/>
      <c r="AB201" s="460"/>
      <c r="AC201" s="460"/>
      <c r="AD201" s="460"/>
      <c r="AE201" s="460"/>
      <c r="AF201" s="460"/>
      <c r="AG201" s="460"/>
      <c r="AH201" s="460"/>
      <c r="AI201" s="460"/>
      <c r="AJ201" s="460"/>
      <c r="AK201" s="460"/>
      <c r="AL201" s="460"/>
      <c r="AM201" s="460"/>
      <c r="AN201" s="460"/>
      <c r="AO201" s="460"/>
      <c r="AP201" s="460"/>
      <c r="AQ201" s="460"/>
      <c r="AR201" s="460"/>
      <c r="AS201" s="460"/>
      <c r="AT201" s="460"/>
      <c r="AU201" s="460"/>
      <c r="AV201" s="460"/>
      <c r="AW201" s="460"/>
      <c r="AX201" s="460"/>
      <c r="AY201" s="460"/>
      <c r="AZ201" s="460"/>
      <c r="BA201" s="460"/>
      <c r="BB201" s="460"/>
      <c r="BC201" s="460"/>
      <c r="BD201" s="460"/>
      <c r="BE201" s="460"/>
      <c r="BF201" s="460"/>
      <c r="BG201" s="460"/>
      <c r="BH201" s="460"/>
      <c r="BI201" s="460"/>
      <c r="BJ201" s="460"/>
      <c r="BK201" s="460"/>
      <c r="BL201" s="460"/>
      <c r="BM201" s="460"/>
      <c r="BN201" s="460"/>
      <c r="BO201" s="460"/>
      <c r="BP201" s="460"/>
      <c r="BQ201" s="460"/>
      <c r="BR201" s="460"/>
      <c r="BS201" s="460"/>
      <c r="BT201" s="460"/>
      <c r="BU201" s="460"/>
      <c r="BV201" s="461"/>
      <c r="BW201" s="303"/>
      <c r="BX201" s="303"/>
    </row>
    <row r="202" spans="1:76">
      <c r="A202" s="303"/>
      <c r="B202" s="459"/>
      <c r="C202" s="460"/>
      <c r="D202" s="460"/>
      <c r="E202" s="460"/>
      <c r="F202" s="460"/>
      <c r="G202" s="460"/>
      <c r="H202" s="460"/>
      <c r="I202" s="460"/>
      <c r="J202" s="460"/>
      <c r="K202" s="460"/>
      <c r="L202" s="460"/>
      <c r="M202" s="460"/>
      <c r="N202" s="460"/>
      <c r="O202" s="460"/>
      <c r="P202" s="460"/>
      <c r="Q202" s="460"/>
      <c r="R202" s="460"/>
      <c r="S202" s="460"/>
      <c r="T202" s="460"/>
      <c r="U202" s="460"/>
      <c r="V202" s="460"/>
      <c r="W202" s="460"/>
      <c r="X202" s="460"/>
      <c r="Y202" s="460"/>
      <c r="Z202" s="460"/>
      <c r="AA202" s="460"/>
      <c r="AB202" s="460"/>
      <c r="AC202" s="460"/>
      <c r="AD202" s="460"/>
      <c r="AE202" s="460"/>
      <c r="AF202" s="460"/>
      <c r="AG202" s="460"/>
      <c r="AH202" s="460"/>
      <c r="AI202" s="460"/>
      <c r="AJ202" s="460"/>
      <c r="AK202" s="460"/>
      <c r="AL202" s="460"/>
      <c r="AM202" s="460"/>
      <c r="AN202" s="460"/>
      <c r="AO202" s="460"/>
      <c r="AP202" s="460"/>
      <c r="AQ202" s="460"/>
      <c r="AR202" s="460"/>
      <c r="AS202" s="460"/>
      <c r="AT202" s="460"/>
      <c r="AU202" s="460"/>
      <c r="AV202" s="460"/>
      <c r="AW202" s="460"/>
      <c r="AX202" s="460"/>
      <c r="AY202" s="460"/>
      <c r="AZ202" s="460"/>
      <c r="BA202" s="460"/>
      <c r="BB202" s="460"/>
      <c r="BC202" s="460"/>
      <c r="BD202" s="460"/>
      <c r="BE202" s="460"/>
      <c r="BF202" s="460"/>
      <c r="BG202" s="460"/>
      <c r="BH202" s="460"/>
      <c r="BI202" s="460"/>
      <c r="BJ202" s="460"/>
      <c r="BK202" s="460"/>
      <c r="BL202" s="460"/>
      <c r="BM202" s="460"/>
      <c r="BN202" s="460"/>
      <c r="BO202" s="460"/>
      <c r="BP202" s="460"/>
      <c r="BQ202" s="460"/>
      <c r="BR202" s="460"/>
      <c r="BS202" s="460"/>
      <c r="BT202" s="460"/>
      <c r="BU202" s="460"/>
      <c r="BV202" s="461"/>
      <c r="BW202" s="303"/>
      <c r="BX202" s="303"/>
    </row>
    <row r="203" spans="1:76">
      <c r="A203" s="303"/>
      <c r="B203" s="459"/>
      <c r="C203" s="460"/>
      <c r="D203" s="460"/>
      <c r="E203" s="460"/>
      <c r="F203" s="460"/>
      <c r="G203" s="460"/>
      <c r="H203" s="460"/>
      <c r="I203" s="460"/>
      <c r="J203" s="460"/>
      <c r="K203" s="460"/>
      <c r="L203" s="460"/>
      <c r="M203" s="460"/>
      <c r="N203" s="460"/>
      <c r="O203" s="460"/>
      <c r="P203" s="460"/>
      <c r="Q203" s="460"/>
      <c r="R203" s="460"/>
      <c r="S203" s="460"/>
      <c r="T203" s="460"/>
      <c r="U203" s="460"/>
      <c r="V203" s="460"/>
      <c r="W203" s="460"/>
      <c r="X203" s="460"/>
      <c r="Y203" s="460"/>
      <c r="Z203" s="460"/>
      <c r="AA203" s="460"/>
      <c r="AB203" s="460"/>
      <c r="AC203" s="460"/>
      <c r="AD203" s="460"/>
      <c r="AE203" s="460"/>
      <c r="AF203" s="460"/>
      <c r="AG203" s="460"/>
      <c r="AH203" s="460"/>
      <c r="AI203" s="460"/>
      <c r="AJ203" s="460"/>
      <c r="AK203" s="460"/>
      <c r="AL203" s="460"/>
      <c r="AM203" s="460"/>
      <c r="AN203" s="460"/>
      <c r="AO203" s="460"/>
      <c r="AP203" s="460"/>
      <c r="AQ203" s="460"/>
      <c r="AR203" s="460"/>
      <c r="AS203" s="460"/>
      <c r="AT203" s="460"/>
      <c r="AU203" s="460"/>
      <c r="AV203" s="460"/>
      <c r="AW203" s="460"/>
      <c r="AX203" s="460"/>
      <c r="AY203" s="460"/>
      <c r="AZ203" s="460"/>
      <c r="BA203" s="460"/>
      <c r="BB203" s="460"/>
      <c r="BC203" s="460"/>
      <c r="BD203" s="460"/>
      <c r="BE203" s="460"/>
      <c r="BF203" s="460"/>
      <c r="BG203" s="460"/>
      <c r="BH203" s="460"/>
      <c r="BI203" s="460"/>
      <c r="BJ203" s="460"/>
      <c r="BK203" s="460"/>
      <c r="BL203" s="460"/>
      <c r="BM203" s="460"/>
      <c r="BN203" s="460"/>
      <c r="BO203" s="460"/>
      <c r="BP203" s="460"/>
      <c r="BQ203" s="460"/>
      <c r="BR203" s="460"/>
      <c r="BS203" s="460"/>
      <c r="BT203" s="460"/>
      <c r="BU203" s="460"/>
      <c r="BV203" s="461"/>
      <c r="BW203" s="303"/>
      <c r="BX203" s="303"/>
    </row>
    <row r="204" spans="1:76" ht="15.75" thickBot="1">
      <c r="A204" s="303"/>
      <c r="B204" s="465"/>
      <c r="C204" s="466"/>
      <c r="D204" s="466"/>
      <c r="E204" s="466"/>
      <c r="F204" s="466"/>
      <c r="G204" s="466"/>
      <c r="H204" s="466"/>
      <c r="I204" s="466"/>
      <c r="J204" s="466"/>
      <c r="K204" s="466"/>
      <c r="L204" s="466"/>
      <c r="M204" s="466"/>
      <c r="N204" s="466"/>
      <c r="O204" s="466"/>
      <c r="P204" s="466"/>
      <c r="Q204" s="466"/>
      <c r="R204" s="466"/>
      <c r="S204" s="466"/>
      <c r="T204" s="466"/>
      <c r="U204" s="466"/>
      <c r="V204" s="466"/>
      <c r="W204" s="466"/>
      <c r="X204" s="466"/>
      <c r="Y204" s="466"/>
      <c r="Z204" s="466"/>
      <c r="AA204" s="466"/>
      <c r="AB204" s="466"/>
      <c r="AC204" s="466"/>
      <c r="AD204" s="466"/>
      <c r="AE204" s="466"/>
      <c r="AF204" s="466"/>
      <c r="AG204" s="466"/>
      <c r="AH204" s="466"/>
      <c r="AI204" s="466"/>
      <c r="AJ204" s="466"/>
      <c r="AK204" s="466"/>
      <c r="AL204" s="466"/>
      <c r="AM204" s="466"/>
      <c r="AN204" s="466"/>
      <c r="AO204" s="466"/>
      <c r="AP204" s="466"/>
      <c r="AQ204" s="466"/>
      <c r="AR204" s="466"/>
      <c r="AS204" s="466"/>
      <c r="AT204" s="466"/>
      <c r="AU204" s="466"/>
      <c r="AV204" s="466"/>
      <c r="AW204" s="466"/>
      <c r="AX204" s="466"/>
      <c r="AY204" s="466"/>
      <c r="AZ204" s="466"/>
      <c r="BA204" s="466"/>
      <c r="BB204" s="466"/>
      <c r="BC204" s="466"/>
      <c r="BD204" s="466"/>
      <c r="BE204" s="466"/>
      <c r="BF204" s="466"/>
      <c r="BG204" s="466"/>
      <c r="BH204" s="466"/>
      <c r="BI204" s="466"/>
      <c r="BJ204" s="466"/>
      <c r="BK204" s="466"/>
      <c r="BL204" s="466"/>
      <c r="BM204" s="466"/>
      <c r="BN204" s="466"/>
      <c r="BO204" s="466"/>
      <c r="BP204" s="466"/>
      <c r="BQ204" s="466"/>
      <c r="BR204" s="466"/>
      <c r="BS204" s="466"/>
      <c r="BT204" s="466"/>
      <c r="BU204" s="466"/>
      <c r="BV204" s="467"/>
      <c r="BW204" s="303"/>
      <c r="BX204" s="303"/>
    </row>
    <row r="205" spans="1:76">
      <c r="A205" s="303"/>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row>
    <row r="206" spans="1:76" ht="15.75" thickBot="1">
      <c r="A206" s="303"/>
      <c r="B206" s="455" t="s">
        <v>1828</v>
      </c>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row>
    <row r="207" spans="1:76">
      <c r="A207" s="303"/>
      <c r="B207" s="468"/>
      <c r="C207" s="469"/>
      <c r="D207" s="469"/>
      <c r="E207" s="469"/>
      <c r="F207" s="469"/>
      <c r="G207" s="469"/>
      <c r="H207" s="469"/>
      <c r="I207" s="469"/>
      <c r="J207" s="469"/>
      <c r="K207" s="469"/>
      <c r="L207" s="469"/>
      <c r="M207" s="469"/>
      <c r="N207" s="469"/>
      <c r="O207" s="469"/>
      <c r="P207" s="469"/>
      <c r="Q207" s="469"/>
      <c r="R207" s="469"/>
      <c r="S207" s="469"/>
      <c r="T207" s="469"/>
      <c r="U207" s="469"/>
      <c r="V207" s="469"/>
      <c r="W207" s="469"/>
      <c r="X207" s="469"/>
      <c r="Y207" s="469"/>
      <c r="Z207" s="469"/>
      <c r="AA207" s="469"/>
      <c r="AB207" s="469"/>
      <c r="AC207" s="469"/>
      <c r="AD207" s="469"/>
      <c r="AE207" s="469"/>
      <c r="AF207" s="469"/>
      <c r="AG207" s="469"/>
      <c r="AH207" s="469"/>
      <c r="AI207" s="469"/>
      <c r="AJ207" s="469"/>
      <c r="AK207" s="469"/>
      <c r="AL207" s="469"/>
      <c r="AM207" s="469"/>
      <c r="AN207" s="469"/>
      <c r="AO207" s="469"/>
      <c r="AP207" s="469"/>
      <c r="AQ207" s="469"/>
      <c r="AR207" s="469"/>
      <c r="AS207" s="469"/>
      <c r="AT207" s="469"/>
      <c r="AU207" s="469"/>
      <c r="AV207" s="469"/>
      <c r="AW207" s="469"/>
      <c r="AX207" s="469"/>
      <c r="AY207" s="469"/>
      <c r="AZ207" s="469"/>
      <c r="BA207" s="469"/>
      <c r="BB207" s="469"/>
      <c r="BC207" s="469"/>
      <c r="BD207" s="469"/>
      <c r="BE207" s="469"/>
      <c r="BF207" s="469"/>
      <c r="BG207" s="469"/>
      <c r="BH207" s="469"/>
      <c r="BI207" s="469"/>
      <c r="BJ207" s="469"/>
      <c r="BK207" s="469"/>
      <c r="BL207" s="469"/>
      <c r="BM207" s="469"/>
      <c r="BN207" s="469"/>
      <c r="BO207" s="469"/>
      <c r="BP207" s="469"/>
      <c r="BQ207" s="469"/>
      <c r="BR207" s="469"/>
      <c r="BS207" s="469"/>
      <c r="BT207" s="469"/>
      <c r="BU207" s="469"/>
      <c r="BV207" s="470"/>
      <c r="BW207" s="303"/>
      <c r="BX207" s="303"/>
    </row>
    <row r="208" spans="1:76">
      <c r="A208" s="303"/>
      <c r="B208" s="459"/>
      <c r="C208" s="460"/>
      <c r="D208" s="460"/>
      <c r="E208" s="460"/>
      <c r="F208" s="460"/>
      <c r="G208" s="460"/>
      <c r="H208" s="460"/>
      <c r="I208" s="460"/>
      <c r="J208" s="460"/>
      <c r="K208" s="460"/>
      <c r="L208" s="460"/>
      <c r="M208" s="460"/>
      <c r="N208" s="460"/>
      <c r="O208" s="460"/>
      <c r="P208" s="460"/>
      <c r="Q208" s="460"/>
      <c r="R208" s="460"/>
      <c r="S208" s="460"/>
      <c r="T208" s="460"/>
      <c r="U208" s="460"/>
      <c r="V208" s="460"/>
      <c r="W208" s="460"/>
      <c r="X208" s="460"/>
      <c r="Y208" s="460"/>
      <c r="Z208" s="460"/>
      <c r="AA208" s="460"/>
      <c r="AB208" s="460"/>
      <c r="AC208" s="460"/>
      <c r="AD208" s="460"/>
      <c r="AE208" s="460"/>
      <c r="AF208" s="460"/>
      <c r="AG208" s="460"/>
      <c r="AH208" s="460"/>
      <c r="AI208" s="460"/>
      <c r="AJ208" s="460"/>
      <c r="AK208" s="460"/>
      <c r="AL208" s="460"/>
      <c r="AM208" s="460"/>
      <c r="AN208" s="460"/>
      <c r="AO208" s="460"/>
      <c r="AP208" s="460"/>
      <c r="AQ208" s="460"/>
      <c r="AR208" s="460"/>
      <c r="AS208" s="460"/>
      <c r="AT208" s="460"/>
      <c r="AU208" s="460"/>
      <c r="AV208" s="460"/>
      <c r="AW208" s="460"/>
      <c r="AX208" s="460"/>
      <c r="AY208" s="460"/>
      <c r="AZ208" s="460"/>
      <c r="BA208" s="460"/>
      <c r="BB208" s="460"/>
      <c r="BC208" s="460"/>
      <c r="BD208" s="460"/>
      <c r="BE208" s="460"/>
      <c r="BF208" s="460"/>
      <c r="BG208" s="460"/>
      <c r="BH208" s="460"/>
      <c r="BI208" s="460"/>
      <c r="BJ208" s="460"/>
      <c r="BK208" s="460"/>
      <c r="BL208" s="460"/>
      <c r="BM208" s="460"/>
      <c r="BN208" s="460"/>
      <c r="BO208" s="460"/>
      <c r="BP208" s="460"/>
      <c r="BQ208" s="460"/>
      <c r="BR208" s="460"/>
      <c r="BS208" s="460"/>
      <c r="BT208" s="460"/>
      <c r="BU208" s="460"/>
      <c r="BV208" s="461"/>
      <c r="BW208" s="303"/>
      <c r="BX208" s="303"/>
    </row>
    <row r="209" spans="1:76">
      <c r="A209" s="303"/>
      <c r="B209" s="459"/>
      <c r="C209" s="460"/>
      <c r="D209" s="460"/>
      <c r="E209" s="460"/>
      <c r="F209" s="460"/>
      <c r="G209" s="460"/>
      <c r="H209" s="460"/>
      <c r="I209" s="460"/>
      <c r="J209" s="460"/>
      <c r="K209" s="460"/>
      <c r="L209" s="460"/>
      <c r="M209" s="460"/>
      <c r="N209" s="460"/>
      <c r="O209" s="460"/>
      <c r="P209" s="460"/>
      <c r="Q209" s="460"/>
      <c r="R209" s="460"/>
      <c r="S209" s="460"/>
      <c r="T209" s="460"/>
      <c r="U209" s="460"/>
      <c r="V209" s="460"/>
      <c r="W209" s="460"/>
      <c r="X209" s="460"/>
      <c r="Y209" s="460"/>
      <c r="Z209" s="460"/>
      <c r="AA209" s="460"/>
      <c r="AB209" s="460"/>
      <c r="AC209" s="460"/>
      <c r="AD209" s="460"/>
      <c r="AE209" s="460"/>
      <c r="AF209" s="460"/>
      <c r="AG209" s="460"/>
      <c r="AH209" s="460"/>
      <c r="AI209" s="460"/>
      <c r="AJ209" s="460"/>
      <c r="AK209" s="460"/>
      <c r="AL209" s="460"/>
      <c r="AM209" s="460"/>
      <c r="AN209" s="460"/>
      <c r="AO209" s="460"/>
      <c r="AP209" s="460"/>
      <c r="AQ209" s="460"/>
      <c r="AR209" s="460"/>
      <c r="AS209" s="460"/>
      <c r="AT209" s="460"/>
      <c r="AU209" s="460"/>
      <c r="AV209" s="460"/>
      <c r="AW209" s="460"/>
      <c r="AX209" s="460"/>
      <c r="AY209" s="460"/>
      <c r="AZ209" s="460"/>
      <c r="BA209" s="460"/>
      <c r="BB209" s="460"/>
      <c r="BC209" s="460"/>
      <c r="BD209" s="460"/>
      <c r="BE209" s="460"/>
      <c r="BF209" s="460"/>
      <c r="BG209" s="460"/>
      <c r="BH209" s="460"/>
      <c r="BI209" s="460"/>
      <c r="BJ209" s="460"/>
      <c r="BK209" s="460"/>
      <c r="BL209" s="460"/>
      <c r="BM209" s="460"/>
      <c r="BN209" s="460"/>
      <c r="BO209" s="460"/>
      <c r="BP209" s="460"/>
      <c r="BQ209" s="460"/>
      <c r="BR209" s="460"/>
      <c r="BS209" s="460"/>
      <c r="BT209" s="460"/>
      <c r="BU209" s="460"/>
      <c r="BV209" s="461"/>
      <c r="BW209" s="303"/>
      <c r="BX209" s="303"/>
    </row>
    <row r="210" spans="1:76">
      <c r="A210" s="303"/>
      <c r="B210" s="459"/>
      <c r="C210" s="460"/>
      <c r="D210" s="460"/>
      <c r="E210" s="460"/>
      <c r="F210" s="460"/>
      <c r="G210" s="460"/>
      <c r="H210" s="460"/>
      <c r="I210" s="460"/>
      <c r="J210" s="460"/>
      <c r="K210" s="460"/>
      <c r="L210" s="460"/>
      <c r="M210" s="460"/>
      <c r="N210" s="460"/>
      <c r="O210" s="460"/>
      <c r="P210" s="460"/>
      <c r="Q210" s="460"/>
      <c r="R210" s="460"/>
      <c r="S210" s="460"/>
      <c r="T210" s="460"/>
      <c r="U210" s="460"/>
      <c r="V210" s="460"/>
      <c r="W210" s="460"/>
      <c r="X210" s="460"/>
      <c r="Y210" s="460"/>
      <c r="Z210" s="460"/>
      <c r="AA210" s="460"/>
      <c r="AB210" s="460"/>
      <c r="AC210" s="460"/>
      <c r="AD210" s="460"/>
      <c r="AE210" s="460"/>
      <c r="AF210" s="460"/>
      <c r="AG210" s="460"/>
      <c r="AH210" s="460"/>
      <c r="AI210" s="460"/>
      <c r="AJ210" s="460"/>
      <c r="AK210" s="460"/>
      <c r="AL210" s="460"/>
      <c r="AM210" s="460"/>
      <c r="AN210" s="460"/>
      <c r="AO210" s="460"/>
      <c r="AP210" s="460"/>
      <c r="AQ210" s="460"/>
      <c r="AR210" s="460"/>
      <c r="AS210" s="460"/>
      <c r="AT210" s="460"/>
      <c r="AU210" s="460"/>
      <c r="AV210" s="460"/>
      <c r="AW210" s="460"/>
      <c r="AX210" s="460"/>
      <c r="AY210" s="460"/>
      <c r="AZ210" s="460"/>
      <c r="BA210" s="460"/>
      <c r="BB210" s="460"/>
      <c r="BC210" s="460"/>
      <c r="BD210" s="460"/>
      <c r="BE210" s="460"/>
      <c r="BF210" s="460"/>
      <c r="BG210" s="460"/>
      <c r="BH210" s="460"/>
      <c r="BI210" s="460"/>
      <c r="BJ210" s="460"/>
      <c r="BK210" s="460"/>
      <c r="BL210" s="460"/>
      <c r="BM210" s="460"/>
      <c r="BN210" s="460"/>
      <c r="BO210" s="460"/>
      <c r="BP210" s="460"/>
      <c r="BQ210" s="460"/>
      <c r="BR210" s="460"/>
      <c r="BS210" s="460"/>
      <c r="BT210" s="460"/>
      <c r="BU210" s="460"/>
      <c r="BV210" s="461"/>
      <c r="BW210" s="303"/>
      <c r="BX210" s="303"/>
    </row>
    <row r="211" spans="1:76">
      <c r="A211" s="303"/>
      <c r="B211" s="459"/>
      <c r="C211" s="460"/>
      <c r="D211" s="460"/>
      <c r="E211" s="460"/>
      <c r="F211" s="460"/>
      <c r="G211" s="460"/>
      <c r="H211" s="460"/>
      <c r="I211" s="460"/>
      <c r="J211" s="460"/>
      <c r="K211" s="460"/>
      <c r="L211" s="460"/>
      <c r="M211" s="460"/>
      <c r="N211" s="460"/>
      <c r="O211" s="460"/>
      <c r="P211" s="460"/>
      <c r="Q211" s="460"/>
      <c r="R211" s="460"/>
      <c r="S211" s="460"/>
      <c r="T211" s="460"/>
      <c r="U211" s="460"/>
      <c r="V211" s="460"/>
      <c r="W211" s="460"/>
      <c r="X211" s="460"/>
      <c r="Y211" s="460"/>
      <c r="Z211" s="460"/>
      <c r="AA211" s="460"/>
      <c r="AB211" s="460"/>
      <c r="AC211" s="460"/>
      <c r="AD211" s="460"/>
      <c r="AE211" s="460"/>
      <c r="AF211" s="460"/>
      <c r="AG211" s="460"/>
      <c r="AH211" s="460"/>
      <c r="AI211" s="460"/>
      <c r="AJ211" s="460"/>
      <c r="AK211" s="460"/>
      <c r="AL211" s="460"/>
      <c r="AM211" s="460"/>
      <c r="AN211" s="460"/>
      <c r="AO211" s="460"/>
      <c r="AP211" s="460"/>
      <c r="AQ211" s="460"/>
      <c r="AR211" s="460"/>
      <c r="AS211" s="460"/>
      <c r="AT211" s="460"/>
      <c r="AU211" s="460"/>
      <c r="AV211" s="460"/>
      <c r="AW211" s="460"/>
      <c r="AX211" s="460"/>
      <c r="AY211" s="460"/>
      <c r="AZ211" s="460"/>
      <c r="BA211" s="460"/>
      <c r="BB211" s="460"/>
      <c r="BC211" s="460"/>
      <c r="BD211" s="460"/>
      <c r="BE211" s="460"/>
      <c r="BF211" s="460"/>
      <c r="BG211" s="460"/>
      <c r="BH211" s="460"/>
      <c r="BI211" s="460"/>
      <c r="BJ211" s="460"/>
      <c r="BK211" s="460"/>
      <c r="BL211" s="460"/>
      <c r="BM211" s="460"/>
      <c r="BN211" s="460"/>
      <c r="BO211" s="460"/>
      <c r="BP211" s="460"/>
      <c r="BQ211" s="460"/>
      <c r="BR211" s="460"/>
      <c r="BS211" s="460"/>
      <c r="BT211" s="460"/>
      <c r="BU211" s="460"/>
      <c r="BV211" s="461"/>
      <c r="BW211" s="303"/>
      <c r="BX211" s="303"/>
    </row>
    <row r="212" spans="1:76" ht="15.75" thickBot="1">
      <c r="A212" s="303"/>
      <c r="B212" s="465"/>
      <c r="C212" s="466"/>
      <c r="D212" s="466"/>
      <c r="E212" s="466"/>
      <c r="F212" s="466"/>
      <c r="G212" s="466"/>
      <c r="H212" s="466"/>
      <c r="I212" s="466"/>
      <c r="J212" s="466"/>
      <c r="K212" s="466"/>
      <c r="L212" s="466"/>
      <c r="M212" s="466"/>
      <c r="N212" s="466"/>
      <c r="O212" s="466"/>
      <c r="P212" s="466"/>
      <c r="Q212" s="466"/>
      <c r="R212" s="466"/>
      <c r="S212" s="466"/>
      <c r="T212" s="466"/>
      <c r="U212" s="466"/>
      <c r="V212" s="466"/>
      <c r="W212" s="466"/>
      <c r="X212" s="466"/>
      <c r="Y212" s="466"/>
      <c r="Z212" s="466"/>
      <c r="AA212" s="466"/>
      <c r="AB212" s="466"/>
      <c r="AC212" s="466"/>
      <c r="AD212" s="466"/>
      <c r="AE212" s="466"/>
      <c r="AF212" s="466"/>
      <c r="AG212" s="466"/>
      <c r="AH212" s="466"/>
      <c r="AI212" s="466"/>
      <c r="AJ212" s="466"/>
      <c r="AK212" s="466"/>
      <c r="AL212" s="466"/>
      <c r="AM212" s="466"/>
      <c r="AN212" s="466"/>
      <c r="AO212" s="466"/>
      <c r="AP212" s="466"/>
      <c r="AQ212" s="466"/>
      <c r="AR212" s="466"/>
      <c r="AS212" s="466"/>
      <c r="AT212" s="466"/>
      <c r="AU212" s="466"/>
      <c r="AV212" s="466"/>
      <c r="AW212" s="466"/>
      <c r="AX212" s="466"/>
      <c r="AY212" s="466"/>
      <c r="AZ212" s="466"/>
      <c r="BA212" s="466"/>
      <c r="BB212" s="466"/>
      <c r="BC212" s="466"/>
      <c r="BD212" s="466"/>
      <c r="BE212" s="466"/>
      <c r="BF212" s="466"/>
      <c r="BG212" s="466"/>
      <c r="BH212" s="466"/>
      <c r="BI212" s="466"/>
      <c r="BJ212" s="466"/>
      <c r="BK212" s="466"/>
      <c r="BL212" s="466"/>
      <c r="BM212" s="466"/>
      <c r="BN212" s="466"/>
      <c r="BO212" s="466"/>
      <c r="BP212" s="466"/>
      <c r="BQ212" s="466"/>
      <c r="BR212" s="466"/>
      <c r="BS212" s="466"/>
      <c r="BT212" s="466"/>
      <c r="BU212" s="466"/>
      <c r="BV212" s="467"/>
      <c r="BW212" s="303"/>
      <c r="BX212" s="303"/>
    </row>
    <row r="213" spans="1:76">
      <c r="A213" s="303"/>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row>
    <row r="214" spans="1:76">
      <c r="A214" s="303"/>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row>
    <row r="215" spans="1:76" ht="15.75" thickBot="1">
      <c r="A215" s="303"/>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3"/>
      <c r="BW215" s="303"/>
      <c r="BX215" s="303"/>
    </row>
    <row r="216" spans="1:76" ht="15.75" thickBot="1">
      <c r="A216" s="303"/>
      <c r="B216" s="477" t="s">
        <v>1830</v>
      </c>
      <c r="C216" s="478"/>
      <c r="D216" s="478"/>
      <c r="E216" s="478"/>
      <c r="F216" s="478"/>
      <c r="G216" s="478"/>
      <c r="H216" s="478"/>
      <c r="I216" s="478"/>
      <c r="J216" s="478"/>
      <c r="K216" s="478"/>
      <c r="L216" s="478"/>
      <c r="M216" s="478"/>
      <c r="N216" s="478"/>
      <c r="O216" s="478"/>
      <c r="P216" s="478"/>
      <c r="Q216" s="478"/>
      <c r="R216" s="478"/>
      <c r="S216" s="478"/>
      <c r="T216" s="478"/>
      <c r="U216" s="478"/>
      <c r="V216" s="478"/>
      <c r="W216" s="478"/>
      <c r="X216" s="478"/>
      <c r="Y216" s="478"/>
      <c r="Z216" s="478"/>
      <c r="AA216" s="478"/>
      <c r="AB216" s="478"/>
      <c r="AC216" s="478"/>
      <c r="AD216" s="478"/>
      <c r="AE216" s="478"/>
      <c r="AF216" s="478"/>
      <c r="AG216" s="478"/>
      <c r="AH216" s="478"/>
      <c r="AI216" s="478"/>
      <c r="AJ216" s="479"/>
      <c r="AK216" s="303"/>
      <c r="AL216" s="477" t="s">
        <v>1829</v>
      </c>
      <c r="AM216" s="478"/>
      <c r="AN216" s="478"/>
      <c r="AO216" s="478"/>
      <c r="AP216" s="478"/>
      <c r="AQ216" s="478"/>
      <c r="AR216" s="478"/>
      <c r="AS216" s="478"/>
      <c r="AT216" s="478"/>
      <c r="AU216" s="478"/>
      <c r="AV216" s="478"/>
      <c r="AW216" s="478"/>
      <c r="AX216" s="478"/>
      <c r="AY216" s="478"/>
      <c r="AZ216" s="478"/>
      <c r="BA216" s="478"/>
      <c r="BB216" s="478"/>
      <c r="BC216" s="478"/>
      <c r="BD216" s="478"/>
      <c r="BE216" s="478"/>
      <c r="BF216" s="478"/>
      <c r="BG216" s="478"/>
      <c r="BH216" s="478"/>
      <c r="BI216" s="478"/>
      <c r="BJ216" s="478"/>
      <c r="BK216" s="478"/>
      <c r="BL216" s="478"/>
      <c r="BM216" s="478"/>
      <c r="BN216" s="478"/>
      <c r="BO216" s="478"/>
      <c r="BP216" s="478"/>
      <c r="BQ216" s="478"/>
      <c r="BR216" s="478"/>
      <c r="BS216" s="478"/>
      <c r="BT216" s="478"/>
      <c r="BU216" s="478"/>
      <c r="BV216" s="479"/>
      <c r="BW216" s="303"/>
      <c r="BX216" s="303"/>
    </row>
    <row r="217" spans="1:76" ht="15.75" thickBot="1">
      <c r="A217" s="303"/>
      <c r="B217" s="474" t="s">
        <v>1961</v>
      </c>
      <c r="C217" s="475"/>
      <c r="D217" s="475"/>
      <c r="E217" s="475"/>
      <c r="F217" s="475"/>
      <c r="G217" s="475"/>
      <c r="H217" s="475"/>
      <c r="I217" s="475"/>
      <c r="J217" s="475"/>
      <c r="K217" s="475"/>
      <c r="L217" s="475"/>
      <c r="M217" s="475"/>
      <c r="N217" s="475"/>
      <c r="O217" s="475"/>
      <c r="P217" s="475"/>
      <c r="Q217" s="475"/>
      <c r="R217" s="475"/>
      <c r="S217" s="475"/>
      <c r="T217" s="475"/>
      <c r="U217" s="475"/>
      <c r="V217" s="475"/>
      <c r="W217" s="475"/>
      <c r="X217" s="475"/>
      <c r="Y217" s="475"/>
      <c r="Z217" s="475"/>
      <c r="AA217" s="475"/>
      <c r="AB217" s="475"/>
      <c r="AC217" s="475"/>
      <c r="AD217" s="475"/>
      <c r="AE217" s="475"/>
      <c r="AF217" s="475"/>
      <c r="AG217" s="475"/>
      <c r="AH217" s="475"/>
      <c r="AI217" s="475"/>
      <c r="AJ217" s="476"/>
      <c r="AK217" s="303"/>
      <c r="AL217" s="474" t="s">
        <v>1962</v>
      </c>
      <c r="AM217" s="475"/>
      <c r="AN217" s="475"/>
      <c r="AO217" s="475"/>
      <c r="AP217" s="475"/>
      <c r="AQ217" s="475"/>
      <c r="AR217" s="475"/>
      <c r="AS217" s="475"/>
      <c r="AT217" s="475"/>
      <c r="AU217" s="475"/>
      <c r="AV217" s="475"/>
      <c r="AW217" s="475"/>
      <c r="AX217" s="475"/>
      <c r="AY217" s="475"/>
      <c r="AZ217" s="475"/>
      <c r="BA217" s="475"/>
      <c r="BB217" s="475"/>
      <c r="BC217" s="475"/>
      <c r="BD217" s="475"/>
      <c r="BE217" s="475"/>
      <c r="BF217" s="475"/>
      <c r="BG217" s="475"/>
      <c r="BH217" s="475"/>
      <c r="BI217" s="475"/>
      <c r="BJ217" s="475"/>
      <c r="BK217" s="475"/>
      <c r="BL217" s="475"/>
      <c r="BM217" s="475"/>
      <c r="BN217" s="475"/>
      <c r="BO217" s="475"/>
      <c r="BP217" s="475"/>
      <c r="BQ217" s="475"/>
      <c r="BR217" s="475"/>
      <c r="BS217" s="475"/>
      <c r="BT217" s="475"/>
      <c r="BU217" s="475"/>
      <c r="BV217" s="476"/>
      <c r="BW217" s="303"/>
      <c r="BX217" s="303"/>
    </row>
    <row r="218" spans="1:76" ht="15.75" thickBot="1">
      <c r="A218" s="303"/>
      <c r="B218" s="474"/>
      <c r="C218" s="475"/>
      <c r="D218" s="475"/>
      <c r="E218" s="475"/>
      <c r="F218" s="475"/>
      <c r="G218" s="475"/>
      <c r="H218" s="475"/>
      <c r="I218" s="475"/>
      <c r="J218" s="475"/>
      <c r="K218" s="475"/>
      <c r="L218" s="475"/>
      <c r="M218" s="475"/>
      <c r="N218" s="475"/>
      <c r="O218" s="475"/>
      <c r="P218" s="475"/>
      <c r="Q218" s="475"/>
      <c r="R218" s="475"/>
      <c r="S218" s="475"/>
      <c r="T218" s="475"/>
      <c r="U218" s="475"/>
      <c r="V218" s="475"/>
      <c r="W218" s="475"/>
      <c r="X218" s="475"/>
      <c r="Y218" s="475"/>
      <c r="Z218" s="475"/>
      <c r="AA218" s="475"/>
      <c r="AB218" s="475"/>
      <c r="AC218" s="475"/>
      <c r="AD218" s="475"/>
      <c r="AE218" s="475"/>
      <c r="AF218" s="475"/>
      <c r="AG218" s="475"/>
      <c r="AH218" s="475"/>
      <c r="AI218" s="475"/>
      <c r="AJ218" s="476"/>
      <c r="AK218" s="303"/>
      <c r="AL218" s="474"/>
      <c r="AM218" s="475"/>
      <c r="AN218" s="475"/>
      <c r="AO218" s="475"/>
      <c r="AP218" s="475"/>
      <c r="AQ218" s="475"/>
      <c r="AR218" s="475"/>
      <c r="AS218" s="475"/>
      <c r="AT218" s="475"/>
      <c r="AU218" s="475"/>
      <c r="AV218" s="475"/>
      <c r="AW218" s="475"/>
      <c r="AX218" s="475"/>
      <c r="AY218" s="475"/>
      <c r="AZ218" s="475"/>
      <c r="BA218" s="475"/>
      <c r="BB218" s="475"/>
      <c r="BC218" s="475"/>
      <c r="BD218" s="475"/>
      <c r="BE218" s="475"/>
      <c r="BF218" s="475"/>
      <c r="BG218" s="475"/>
      <c r="BH218" s="475"/>
      <c r="BI218" s="475"/>
      <c r="BJ218" s="475"/>
      <c r="BK218" s="475"/>
      <c r="BL218" s="475"/>
      <c r="BM218" s="475"/>
      <c r="BN218" s="475"/>
      <c r="BO218" s="475"/>
      <c r="BP218" s="475"/>
      <c r="BQ218" s="475"/>
      <c r="BR218" s="475"/>
      <c r="BS218" s="475"/>
      <c r="BT218" s="475"/>
      <c r="BU218" s="475"/>
      <c r="BV218" s="476"/>
      <c r="BW218" s="303"/>
      <c r="BX218" s="303"/>
    </row>
    <row r="219" spans="1:76" ht="15.75" thickBot="1">
      <c r="A219" s="303"/>
      <c r="B219" s="471"/>
      <c r="C219" s="472"/>
      <c r="D219" s="472"/>
      <c r="E219" s="472"/>
      <c r="F219" s="472"/>
      <c r="G219" s="472"/>
      <c r="H219" s="472"/>
      <c r="I219" s="472"/>
      <c r="J219" s="472"/>
      <c r="K219" s="472"/>
      <c r="L219" s="472"/>
      <c r="M219" s="472"/>
      <c r="N219" s="472"/>
      <c r="O219" s="472"/>
      <c r="P219" s="472"/>
      <c r="Q219" s="472"/>
      <c r="R219" s="472"/>
      <c r="S219" s="472"/>
      <c r="T219" s="472"/>
      <c r="U219" s="472"/>
      <c r="V219" s="472"/>
      <c r="W219" s="472"/>
      <c r="X219" s="472"/>
      <c r="Y219" s="472"/>
      <c r="Z219" s="472"/>
      <c r="AA219" s="472"/>
      <c r="AB219" s="472"/>
      <c r="AC219" s="472"/>
      <c r="AD219" s="472"/>
      <c r="AE219" s="472"/>
      <c r="AF219" s="472"/>
      <c r="AG219" s="472"/>
      <c r="AH219" s="472"/>
      <c r="AI219" s="472"/>
      <c r="AJ219" s="473"/>
      <c r="AK219" s="303"/>
      <c r="AL219" s="471"/>
      <c r="AM219" s="472"/>
      <c r="AN219" s="472"/>
      <c r="AO219" s="472"/>
      <c r="AP219" s="472"/>
      <c r="AQ219" s="472"/>
      <c r="AR219" s="472"/>
      <c r="AS219" s="472"/>
      <c r="AT219" s="472"/>
      <c r="AU219" s="472"/>
      <c r="AV219" s="472"/>
      <c r="AW219" s="472"/>
      <c r="AX219" s="472"/>
      <c r="AY219" s="472"/>
      <c r="AZ219" s="472"/>
      <c r="BA219" s="472"/>
      <c r="BB219" s="472"/>
      <c r="BC219" s="472"/>
      <c r="BD219" s="472"/>
      <c r="BE219" s="472"/>
      <c r="BF219" s="472"/>
      <c r="BG219" s="472"/>
      <c r="BH219" s="472"/>
      <c r="BI219" s="472"/>
      <c r="BJ219" s="472"/>
      <c r="BK219" s="472"/>
      <c r="BL219" s="472"/>
      <c r="BM219" s="472"/>
      <c r="BN219" s="472"/>
      <c r="BO219" s="472"/>
      <c r="BP219" s="472"/>
      <c r="BQ219" s="472"/>
      <c r="BR219" s="472"/>
      <c r="BS219" s="472"/>
      <c r="BT219" s="472"/>
      <c r="BU219" s="472"/>
      <c r="BV219" s="473"/>
      <c r="BW219" s="303"/>
      <c r="BX219" s="303"/>
    </row>
    <row r="220" spans="1:76" ht="15.75" thickBot="1">
      <c r="A220" s="303"/>
      <c r="B220" s="471"/>
      <c r="C220" s="472"/>
      <c r="D220" s="472"/>
      <c r="E220" s="472"/>
      <c r="F220" s="472"/>
      <c r="G220" s="472"/>
      <c r="H220" s="472"/>
      <c r="I220" s="472"/>
      <c r="J220" s="472"/>
      <c r="K220" s="472"/>
      <c r="L220" s="472"/>
      <c r="M220" s="472"/>
      <c r="N220" s="472"/>
      <c r="O220" s="472"/>
      <c r="P220" s="472"/>
      <c r="Q220" s="472"/>
      <c r="R220" s="472"/>
      <c r="S220" s="472"/>
      <c r="T220" s="472"/>
      <c r="U220" s="472"/>
      <c r="V220" s="472"/>
      <c r="W220" s="472"/>
      <c r="X220" s="472"/>
      <c r="Y220" s="472"/>
      <c r="Z220" s="472"/>
      <c r="AA220" s="472"/>
      <c r="AB220" s="472"/>
      <c r="AC220" s="472"/>
      <c r="AD220" s="472"/>
      <c r="AE220" s="472"/>
      <c r="AF220" s="472"/>
      <c r="AG220" s="472"/>
      <c r="AH220" s="472"/>
      <c r="AI220" s="472"/>
      <c r="AJ220" s="473"/>
      <c r="AK220" s="303"/>
      <c r="AL220" s="471"/>
      <c r="AM220" s="472"/>
      <c r="AN220" s="472"/>
      <c r="AO220" s="472"/>
      <c r="AP220" s="472"/>
      <c r="AQ220" s="472"/>
      <c r="AR220" s="472"/>
      <c r="AS220" s="472"/>
      <c r="AT220" s="472"/>
      <c r="AU220" s="472"/>
      <c r="AV220" s="472"/>
      <c r="AW220" s="472"/>
      <c r="AX220" s="472"/>
      <c r="AY220" s="472"/>
      <c r="AZ220" s="472"/>
      <c r="BA220" s="472"/>
      <c r="BB220" s="472"/>
      <c r="BC220" s="472"/>
      <c r="BD220" s="472"/>
      <c r="BE220" s="472"/>
      <c r="BF220" s="472"/>
      <c r="BG220" s="472"/>
      <c r="BH220" s="472"/>
      <c r="BI220" s="472"/>
      <c r="BJ220" s="472"/>
      <c r="BK220" s="472"/>
      <c r="BL220" s="472"/>
      <c r="BM220" s="472"/>
      <c r="BN220" s="472"/>
      <c r="BO220" s="472"/>
      <c r="BP220" s="472"/>
      <c r="BQ220" s="472"/>
      <c r="BR220" s="472"/>
      <c r="BS220" s="472"/>
      <c r="BT220" s="472"/>
      <c r="BU220" s="472"/>
      <c r="BV220" s="473"/>
      <c r="BW220" s="303"/>
      <c r="BX220" s="303"/>
    </row>
    <row r="221" spans="1:76" ht="15.75" thickBot="1">
      <c r="A221" s="303"/>
      <c r="B221" s="471"/>
      <c r="C221" s="472"/>
      <c r="D221" s="472"/>
      <c r="E221" s="472"/>
      <c r="F221" s="472"/>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2"/>
      <c r="AF221" s="472"/>
      <c r="AG221" s="472"/>
      <c r="AH221" s="472"/>
      <c r="AI221" s="472"/>
      <c r="AJ221" s="473"/>
      <c r="AK221" s="303"/>
      <c r="AL221" s="471"/>
      <c r="AM221" s="472"/>
      <c r="AN221" s="472"/>
      <c r="AO221" s="472"/>
      <c r="AP221" s="472"/>
      <c r="AQ221" s="472"/>
      <c r="AR221" s="472"/>
      <c r="AS221" s="472"/>
      <c r="AT221" s="472"/>
      <c r="AU221" s="472"/>
      <c r="AV221" s="472"/>
      <c r="AW221" s="472"/>
      <c r="AX221" s="472"/>
      <c r="AY221" s="472"/>
      <c r="AZ221" s="472"/>
      <c r="BA221" s="472"/>
      <c r="BB221" s="472"/>
      <c r="BC221" s="472"/>
      <c r="BD221" s="472"/>
      <c r="BE221" s="472"/>
      <c r="BF221" s="472"/>
      <c r="BG221" s="472"/>
      <c r="BH221" s="472"/>
      <c r="BI221" s="472"/>
      <c r="BJ221" s="472"/>
      <c r="BK221" s="472"/>
      <c r="BL221" s="472"/>
      <c r="BM221" s="472"/>
      <c r="BN221" s="472"/>
      <c r="BO221" s="472"/>
      <c r="BP221" s="472"/>
      <c r="BQ221" s="472"/>
      <c r="BR221" s="472"/>
      <c r="BS221" s="472"/>
      <c r="BT221" s="472"/>
      <c r="BU221" s="472"/>
      <c r="BV221" s="473"/>
      <c r="BW221" s="303"/>
      <c r="BX221" s="303"/>
    </row>
    <row r="222" spans="1:76" ht="15.75" thickBot="1">
      <c r="A222" s="303"/>
      <c r="B222" s="471"/>
      <c r="C222" s="472"/>
      <c r="D222" s="472"/>
      <c r="E222" s="472"/>
      <c r="F222" s="472"/>
      <c r="G222" s="472"/>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2"/>
      <c r="AD222" s="472"/>
      <c r="AE222" s="472"/>
      <c r="AF222" s="472"/>
      <c r="AG222" s="472"/>
      <c r="AH222" s="472"/>
      <c r="AI222" s="472"/>
      <c r="AJ222" s="473"/>
      <c r="AK222" s="303"/>
      <c r="AL222" s="471"/>
      <c r="AM222" s="472"/>
      <c r="AN222" s="472"/>
      <c r="AO222" s="472"/>
      <c r="AP222" s="472"/>
      <c r="AQ222" s="472"/>
      <c r="AR222" s="472"/>
      <c r="AS222" s="472"/>
      <c r="AT222" s="472"/>
      <c r="AU222" s="472"/>
      <c r="AV222" s="472"/>
      <c r="AW222" s="472"/>
      <c r="AX222" s="472"/>
      <c r="AY222" s="472"/>
      <c r="AZ222" s="472"/>
      <c r="BA222" s="472"/>
      <c r="BB222" s="472"/>
      <c r="BC222" s="472"/>
      <c r="BD222" s="472"/>
      <c r="BE222" s="472"/>
      <c r="BF222" s="472"/>
      <c r="BG222" s="472"/>
      <c r="BH222" s="472"/>
      <c r="BI222" s="472"/>
      <c r="BJ222" s="472"/>
      <c r="BK222" s="472"/>
      <c r="BL222" s="472"/>
      <c r="BM222" s="472"/>
      <c r="BN222" s="472"/>
      <c r="BO222" s="472"/>
      <c r="BP222" s="472"/>
      <c r="BQ222" s="472"/>
      <c r="BR222" s="472"/>
      <c r="BS222" s="472"/>
      <c r="BT222" s="472"/>
      <c r="BU222" s="472"/>
      <c r="BV222" s="473"/>
      <c r="BW222" s="303"/>
      <c r="BX222" s="303"/>
    </row>
    <row r="223" spans="1:76" ht="15.75" thickBot="1">
      <c r="A223" s="303"/>
      <c r="B223" s="471"/>
      <c r="C223" s="472"/>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2"/>
      <c r="AD223" s="472"/>
      <c r="AE223" s="472"/>
      <c r="AF223" s="472"/>
      <c r="AG223" s="472"/>
      <c r="AH223" s="472"/>
      <c r="AI223" s="472"/>
      <c r="AJ223" s="473"/>
      <c r="AK223" s="303"/>
      <c r="AL223" s="471"/>
      <c r="AM223" s="472"/>
      <c r="AN223" s="472"/>
      <c r="AO223" s="472"/>
      <c r="AP223" s="472"/>
      <c r="AQ223" s="472"/>
      <c r="AR223" s="472"/>
      <c r="AS223" s="472"/>
      <c r="AT223" s="472"/>
      <c r="AU223" s="472"/>
      <c r="AV223" s="472"/>
      <c r="AW223" s="472"/>
      <c r="AX223" s="472"/>
      <c r="AY223" s="472"/>
      <c r="AZ223" s="472"/>
      <c r="BA223" s="472"/>
      <c r="BB223" s="472"/>
      <c r="BC223" s="472"/>
      <c r="BD223" s="472"/>
      <c r="BE223" s="472"/>
      <c r="BF223" s="472"/>
      <c r="BG223" s="472"/>
      <c r="BH223" s="472"/>
      <c r="BI223" s="472"/>
      <c r="BJ223" s="472"/>
      <c r="BK223" s="472"/>
      <c r="BL223" s="472"/>
      <c r="BM223" s="472"/>
      <c r="BN223" s="472"/>
      <c r="BO223" s="472"/>
      <c r="BP223" s="472"/>
      <c r="BQ223" s="472"/>
      <c r="BR223" s="472"/>
      <c r="BS223" s="472"/>
      <c r="BT223" s="472"/>
      <c r="BU223" s="472"/>
      <c r="BV223" s="473"/>
      <c r="BW223" s="303"/>
      <c r="BX223" s="303"/>
    </row>
    <row r="224" spans="1:76" ht="15.75" thickBot="1">
      <c r="A224" s="303"/>
      <c r="B224" s="471"/>
      <c r="C224" s="472"/>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472"/>
      <c r="AJ224" s="473"/>
      <c r="AK224" s="303"/>
      <c r="AL224" s="471"/>
      <c r="AM224" s="472"/>
      <c r="AN224" s="472"/>
      <c r="AO224" s="472"/>
      <c r="AP224" s="472"/>
      <c r="AQ224" s="472"/>
      <c r="AR224" s="472"/>
      <c r="AS224" s="472"/>
      <c r="AT224" s="472"/>
      <c r="AU224" s="472"/>
      <c r="AV224" s="472"/>
      <c r="AW224" s="472"/>
      <c r="AX224" s="472"/>
      <c r="AY224" s="472"/>
      <c r="AZ224" s="472"/>
      <c r="BA224" s="472"/>
      <c r="BB224" s="472"/>
      <c r="BC224" s="472"/>
      <c r="BD224" s="472"/>
      <c r="BE224" s="472"/>
      <c r="BF224" s="472"/>
      <c r="BG224" s="472"/>
      <c r="BH224" s="472"/>
      <c r="BI224" s="472"/>
      <c r="BJ224" s="472"/>
      <c r="BK224" s="472"/>
      <c r="BL224" s="472"/>
      <c r="BM224" s="472"/>
      <c r="BN224" s="472"/>
      <c r="BO224" s="472"/>
      <c r="BP224" s="472"/>
      <c r="BQ224" s="472"/>
      <c r="BR224" s="472"/>
      <c r="BS224" s="472"/>
      <c r="BT224" s="472"/>
      <c r="BU224" s="472"/>
      <c r="BV224" s="473"/>
      <c r="BW224" s="303"/>
      <c r="BX224" s="303"/>
    </row>
    <row r="225" spans="1:76">
      <c r="A225" s="303"/>
      <c r="B225" s="456"/>
      <c r="C225" s="456"/>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6"/>
      <c r="AK225" s="303"/>
      <c r="AL225" s="456"/>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c r="BO225" s="456"/>
      <c r="BP225" s="456"/>
      <c r="BQ225" s="456"/>
      <c r="BR225" s="456"/>
      <c r="BS225" s="456"/>
      <c r="BT225" s="456"/>
      <c r="BU225" s="456"/>
      <c r="BV225" s="456"/>
      <c r="BW225" s="303"/>
      <c r="BX225" s="303"/>
    </row>
    <row r="226" spans="1:76">
      <c r="A226" s="303"/>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row>
    <row r="227" spans="1:76" ht="15.75" thickBot="1">
      <c r="A227" s="303"/>
      <c r="B227" s="303"/>
      <c r="C227" s="303"/>
      <c r="D227" s="303"/>
      <c r="E227" s="303"/>
      <c r="F227" s="303"/>
      <c r="G227" s="303"/>
      <c r="H227" s="303"/>
      <c r="I227" s="303"/>
      <c r="J227" s="303"/>
      <c r="K227" s="303"/>
      <c r="L227" s="303"/>
      <c r="M227" s="462" t="s">
        <v>1833</v>
      </c>
      <c r="N227" s="462"/>
      <c r="O227" s="462"/>
      <c r="P227" s="462"/>
      <c r="Q227" s="462"/>
      <c r="R227" s="462"/>
      <c r="S227" s="462"/>
      <c r="T227" s="462"/>
      <c r="U227" s="462"/>
      <c r="V227" s="462"/>
      <c r="W227" s="462"/>
      <c r="X227" s="462"/>
      <c r="Y227" s="462"/>
      <c r="Z227" s="462"/>
      <c r="AA227" s="462"/>
      <c r="AB227" s="462"/>
      <c r="AC227" s="462"/>
      <c r="AD227" s="462"/>
      <c r="AE227" s="462"/>
      <c r="AF227" s="462"/>
      <c r="AG227" s="462"/>
      <c r="AH227" s="462"/>
      <c r="AI227" s="462"/>
      <c r="AJ227" s="463" t="s">
        <v>1832</v>
      </c>
      <c r="AK227" s="463"/>
      <c r="AL227" s="463"/>
      <c r="AM227" s="463"/>
      <c r="AN227" s="463"/>
      <c r="AO227" s="464" t="s">
        <v>1960</v>
      </c>
      <c r="AP227" s="464"/>
      <c r="AQ227" s="464"/>
      <c r="AR227" s="464"/>
      <c r="AS227" s="464"/>
      <c r="AT227" s="464"/>
      <c r="AU227" s="464"/>
      <c r="AV227" s="464"/>
      <c r="AW227" s="464"/>
      <c r="AX227" s="464"/>
      <c r="AY227" s="464"/>
      <c r="AZ227" s="464"/>
      <c r="BA227" s="464"/>
      <c r="BB227" s="464"/>
      <c r="BC227" s="464"/>
      <c r="BD227" s="463" t="s">
        <v>1831</v>
      </c>
      <c r="BE227" s="463"/>
      <c r="BF227" s="462">
        <v>2011</v>
      </c>
      <c r="BG227" s="462"/>
      <c r="BH227" s="462"/>
      <c r="BI227" s="462"/>
      <c r="BJ227" s="462"/>
      <c r="BK227" s="462"/>
      <c r="BL227" s="462"/>
      <c r="BM227" s="303"/>
      <c r="BN227" s="303"/>
      <c r="BO227" s="303"/>
      <c r="BP227" s="303"/>
      <c r="BQ227" s="303"/>
      <c r="BR227" s="303"/>
      <c r="BS227" s="303"/>
      <c r="BT227" s="303"/>
      <c r="BU227" s="303"/>
      <c r="BV227" s="303"/>
      <c r="BW227" s="303"/>
      <c r="BX227" s="303"/>
    </row>
    <row r="228" spans="1:76">
      <c r="A228" s="303"/>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BG228" s="303"/>
      <c r="BH228" s="303"/>
      <c r="BI228" s="303"/>
      <c r="BJ228" s="303"/>
      <c r="BK228" s="303"/>
      <c r="BL228" s="303"/>
      <c r="BM228" s="303"/>
      <c r="BN228" s="303"/>
      <c r="BO228" s="303"/>
      <c r="BP228" s="303"/>
      <c r="BQ228" s="303"/>
      <c r="BR228" s="303"/>
      <c r="BS228" s="303"/>
      <c r="BT228" s="303"/>
      <c r="BU228" s="303"/>
      <c r="BV228" s="303"/>
      <c r="BW228" s="303"/>
      <c r="BX228" s="303"/>
    </row>
    <row r="229" spans="1:76" hidden="1">
      <c r="A229" s="303"/>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BG229" s="303"/>
      <c r="BH229" s="303"/>
      <c r="BI229" s="303"/>
      <c r="BJ229" s="303"/>
      <c r="BK229" s="303"/>
      <c r="BL229" s="303"/>
      <c r="BM229" s="303"/>
      <c r="BN229" s="303"/>
      <c r="BO229" s="303"/>
      <c r="BP229" s="303"/>
      <c r="BQ229" s="303"/>
      <c r="BR229" s="303"/>
      <c r="BS229" s="303"/>
      <c r="BT229" s="303"/>
      <c r="BU229" s="303"/>
      <c r="BV229" s="303"/>
      <c r="BW229" s="303"/>
      <c r="BX229" s="303"/>
    </row>
  </sheetData>
  <sheetProtection password="D38D" sheet="1" objects="1" scenarios="1"/>
  <mergeCells count="115">
    <mergeCell ref="AP17:AU17"/>
    <mergeCell ref="F21:N21"/>
    <mergeCell ref="AF21:AM21"/>
    <mergeCell ref="G23:N23"/>
    <mergeCell ref="AF23:AM23"/>
    <mergeCell ref="D37:W39"/>
    <mergeCell ref="H4:L4"/>
    <mergeCell ref="M13:Q13"/>
    <mergeCell ref="BN1:BV1"/>
    <mergeCell ref="BN2:BV2"/>
    <mergeCell ref="Z4:BV4"/>
    <mergeCell ref="N6:BV6"/>
    <mergeCell ref="AX13:AY13"/>
    <mergeCell ref="B89:S96"/>
    <mergeCell ref="B153:S160"/>
    <mergeCell ref="T121:V124"/>
    <mergeCell ref="T97:V100"/>
    <mergeCell ref="T89:V92"/>
    <mergeCell ref="T113:V116"/>
    <mergeCell ref="T157:V160"/>
    <mergeCell ref="T105:V108"/>
    <mergeCell ref="AS15:AU15"/>
    <mergeCell ref="C46:BV49"/>
    <mergeCell ref="AJ31:AL31"/>
    <mergeCell ref="B33:Y33"/>
    <mergeCell ref="AJ33:AL33"/>
    <mergeCell ref="AV39:AX39"/>
    <mergeCell ref="AV37:AX37"/>
    <mergeCell ref="AV35:AX35"/>
    <mergeCell ref="M17:T17"/>
    <mergeCell ref="BB81:BV83"/>
    <mergeCell ref="B88:S88"/>
    <mergeCell ref="T88:V88"/>
    <mergeCell ref="W88:BA88"/>
    <mergeCell ref="BB88:BW88"/>
    <mergeCell ref="C43:BV45"/>
    <mergeCell ref="C50:BV52"/>
    <mergeCell ref="AB67:AD67"/>
    <mergeCell ref="B35:Y35"/>
    <mergeCell ref="AJ35:AL35"/>
    <mergeCell ref="BB71:BV74"/>
    <mergeCell ref="BB75:BV77"/>
    <mergeCell ref="BB78:BV80"/>
    <mergeCell ref="C53:BV55"/>
    <mergeCell ref="C56:BV58"/>
    <mergeCell ref="F65:X66"/>
    <mergeCell ref="AD65:AV66"/>
    <mergeCell ref="BB65:BV66"/>
    <mergeCell ref="D67:F67"/>
    <mergeCell ref="BB67:BV70"/>
    <mergeCell ref="BB97:BW100"/>
    <mergeCell ref="T101:V104"/>
    <mergeCell ref="W101:BA104"/>
    <mergeCell ref="BB101:BW104"/>
    <mergeCell ref="W89:BA92"/>
    <mergeCell ref="BB89:BW92"/>
    <mergeCell ref="T93:V96"/>
    <mergeCell ref="W93:BA96"/>
    <mergeCell ref="BB93:BW96"/>
    <mergeCell ref="W97:BA100"/>
    <mergeCell ref="W145:BA148"/>
    <mergeCell ref="BB145:BW148"/>
    <mergeCell ref="W109:BA112"/>
    <mergeCell ref="T109:V112"/>
    <mergeCell ref="BB109:BW112"/>
    <mergeCell ref="BB125:BW128"/>
    <mergeCell ref="T133:V136"/>
    <mergeCell ref="BB133:BW136"/>
    <mergeCell ref="BB121:BW124"/>
    <mergeCell ref="T117:V120"/>
    <mergeCell ref="BB117:BW120"/>
    <mergeCell ref="T129:V132"/>
    <mergeCell ref="BB129:BW132"/>
    <mergeCell ref="T125:V128"/>
    <mergeCell ref="W117:BA140"/>
    <mergeCell ref="W113:BA116"/>
    <mergeCell ref="B165:BV169"/>
    <mergeCell ref="B170:BV174"/>
    <mergeCell ref="B175:BV179"/>
    <mergeCell ref="B180:BV184"/>
    <mergeCell ref="B185:BV189"/>
    <mergeCell ref="W105:BA108"/>
    <mergeCell ref="BB105:BW108"/>
    <mergeCell ref="B97:S108"/>
    <mergeCell ref="T141:V144"/>
    <mergeCell ref="W141:BA144"/>
    <mergeCell ref="BB141:BW144"/>
    <mergeCell ref="B109:S152"/>
    <mergeCell ref="BB157:BW160"/>
    <mergeCell ref="BB153:BW156"/>
    <mergeCell ref="T153:V156"/>
    <mergeCell ref="W153:BA156"/>
    <mergeCell ref="BB113:BW116"/>
    <mergeCell ref="T137:V140"/>
    <mergeCell ref="BB137:BW140"/>
    <mergeCell ref="W157:BA160"/>
    <mergeCell ref="T149:V152"/>
    <mergeCell ref="W149:BA152"/>
    <mergeCell ref="BB149:BW152"/>
    <mergeCell ref="T145:V148"/>
    <mergeCell ref="B190:BV194"/>
    <mergeCell ref="M227:AI227"/>
    <mergeCell ref="AJ227:AN227"/>
    <mergeCell ref="AO227:BC227"/>
    <mergeCell ref="BD227:BE227"/>
    <mergeCell ref="BF227:BL227"/>
    <mergeCell ref="B195:BV199"/>
    <mergeCell ref="B200:BV204"/>
    <mergeCell ref="B207:BV212"/>
    <mergeCell ref="B219:AJ224"/>
    <mergeCell ref="AL219:BV224"/>
    <mergeCell ref="B217:AJ218"/>
    <mergeCell ref="AL217:BV218"/>
    <mergeCell ref="B216:AJ216"/>
    <mergeCell ref="AL216:BV216"/>
  </mergeCells>
  <conditionalFormatting sqref="BT13:BT15 AB78:AB79 D78:D79 AB75:AB76 D71:D73 AB71:AB73 AB67:AB69 D65 AZ65 AB65 BJ13:BJ15 AJ37 AJ39 BF23 BF25 BV35 BV37 BV33 BV39 BV23 AN11 X27 X25 X31 AZ67:AZ69 AZ71:AZ73 AZ75:AZ76 AZ78:AZ79 AZ81:AZ82 AN13:AN15 X29">
    <cfRule type="cellIs" dxfId="158" priority="2" stopIfTrue="1" operator="equal">
      <formula>1</formula>
    </cfRule>
  </conditionalFormatting>
  <dataValidations count="73">
    <dataValidation type="list" allowBlank="1" showInputMessage="1" showErrorMessage="1" sqref="B65503:V65542 ST65503:TN65542 ACP65503:ADJ65542 AML65503:ANF65542 AWH65503:AXB65542 BGD65503:BGX65542 BPZ65503:BQT65542 BZV65503:CAP65542 CJR65503:CKL65542 CTN65503:CUH65542 DDJ65503:DED65542 DNF65503:DNZ65542 DXB65503:DXV65542 EGX65503:EHR65542 EQT65503:ERN65542 FAP65503:FBJ65542 FKL65503:FLF65542 FUH65503:FVB65542 GED65503:GEX65542 GNZ65503:GOT65542 GXV65503:GYP65542 HHR65503:HIL65542 HRN65503:HSH65542 IBJ65503:ICD65542 ILF65503:ILZ65542 IVB65503:IVV65542 JEX65503:JFR65542 JOT65503:JPN65542 JYP65503:JZJ65542 KIL65503:KJF65542 KSH65503:KTB65542 LCD65503:LCX65542 LLZ65503:LMT65542 LVV65503:LWP65542 MFR65503:MGL65542 MPN65503:MQH65542 MZJ65503:NAD65542 NJF65503:NJZ65542 NTB65503:NTV65542 OCX65503:ODR65542 OMT65503:ONN65542 OWP65503:OXJ65542 PGL65503:PHF65542 PQH65503:PRB65542 QAD65503:QAX65542 QJZ65503:QKT65542 QTV65503:QUP65542 RDR65503:REL65542 RNN65503:ROH65542 RXJ65503:RYD65542 SHF65503:SHZ65542 SRB65503:SRV65542 TAX65503:TBR65542 TKT65503:TLN65542 TUP65503:TVJ65542 UEL65503:UFF65542 UOH65503:UPB65542 UYD65503:UYX65542 VHZ65503:VIT65542 VRV65503:VSP65542 WBR65503:WCL65542 WLN65503:WMH65542 WVJ65503:WWD65542 B131039:V131078 IX131039:JR131078 ST131039:TN131078 ACP131039:ADJ131078 AML131039:ANF131078 AWH131039:AXB131078 BGD131039:BGX131078 BPZ131039:BQT131078 BZV131039:CAP131078 CJR131039:CKL131078 CTN131039:CUH131078 DDJ131039:DED131078 DNF131039:DNZ131078 DXB131039:DXV131078 EGX131039:EHR131078 EQT131039:ERN131078 FAP131039:FBJ131078 FKL131039:FLF131078 FUH131039:FVB131078 GED131039:GEX131078 GNZ131039:GOT131078 GXV131039:GYP131078 HHR131039:HIL131078 HRN131039:HSH131078 IBJ131039:ICD131078 ILF131039:ILZ131078 IVB131039:IVV131078 JEX131039:JFR131078 JOT131039:JPN131078 JYP131039:JZJ131078 KIL131039:KJF131078 KSH131039:KTB131078 LCD131039:LCX131078 LLZ131039:LMT131078 LVV131039:LWP131078 MFR131039:MGL131078 MPN131039:MQH131078 MZJ131039:NAD131078 NJF131039:NJZ131078 NTB131039:NTV131078 OCX131039:ODR131078 OMT131039:ONN131078 OWP131039:OXJ131078 PGL131039:PHF131078 PQH131039:PRB131078 QAD131039:QAX131078 QJZ131039:QKT131078 QTV131039:QUP131078 RDR131039:REL131078 RNN131039:ROH131078 RXJ131039:RYD131078 SHF131039:SHZ131078 SRB131039:SRV131078 TAX131039:TBR131078 TKT131039:TLN131078 TUP131039:TVJ131078 UEL131039:UFF131078 UOH131039:UPB131078 UYD131039:UYX131078 VHZ131039:VIT131078 VRV131039:VSP131078 WBR131039:WCL131078 WLN131039:WMH131078 WVJ131039:WWD131078 B196575:V196614 IX196575:JR196614 ST196575:TN196614 ACP196575:ADJ196614 AML196575:ANF196614 AWH196575:AXB196614 BGD196575:BGX196614 BPZ196575:BQT196614 BZV196575:CAP196614 CJR196575:CKL196614 CTN196575:CUH196614 DDJ196575:DED196614 DNF196575:DNZ196614 DXB196575:DXV196614 EGX196575:EHR196614 EQT196575:ERN196614 FAP196575:FBJ196614 FKL196575:FLF196614 FUH196575:FVB196614 GED196575:GEX196614 GNZ196575:GOT196614 GXV196575:GYP196614 HHR196575:HIL196614 HRN196575:HSH196614 IBJ196575:ICD196614 ILF196575:ILZ196614 IVB196575:IVV196614 JEX196575:JFR196614 JOT196575:JPN196614 JYP196575:JZJ196614 KIL196575:KJF196614 KSH196575:KTB196614 LCD196575:LCX196614 LLZ196575:LMT196614 LVV196575:LWP196614 MFR196575:MGL196614 MPN196575:MQH196614 MZJ196575:NAD196614 NJF196575:NJZ196614 NTB196575:NTV196614 OCX196575:ODR196614 OMT196575:ONN196614 OWP196575:OXJ196614 PGL196575:PHF196614 PQH196575:PRB196614 QAD196575:QAX196614 QJZ196575:QKT196614 QTV196575:QUP196614 RDR196575:REL196614 RNN196575:ROH196614 RXJ196575:RYD196614 SHF196575:SHZ196614 SRB196575:SRV196614 TAX196575:TBR196614 TKT196575:TLN196614 TUP196575:TVJ196614 UEL196575:UFF196614 UOH196575:UPB196614 UYD196575:UYX196614 VHZ196575:VIT196614 VRV196575:VSP196614 WBR196575:WCL196614 WLN196575:WMH196614 WVJ196575:WWD196614 B262111:V262150 IX262111:JR262150 ST262111:TN262150 ACP262111:ADJ262150 AML262111:ANF262150 AWH262111:AXB262150 BGD262111:BGX262150 BPZ262111:BQT262150 BZV262111:CAP262150 CJR262111:CKL262150 CTN262111:CUH262150 DDJ262111:DED262150 DNF262111:DNZ262150 DXB262111:DXV262150 EGX262111:EHR262150 EQT262111:ERN262150 FAP262111:FBJ262150 FKL262111:FLF262150 FUH262111:FVB262150 GED262111:GEX262150 GNZ262111:GOT262150 GXV262111:GYP262150 HHR262111:HIL262150 HRN262111:HSH262150 IBJ262111:ICD262150 ILF262111:ILZ262150 IVB262111:IVV262150 JEX262111:JFR262150 JOT262111:JPN262150 JYP262111:JZJ262150 KIL262111:KJF262150 KSH262111:KTB262150 LCD262111:LCX262150 LLZ262111:LMT262150 LVV262111:LWP262150 MFR262111:MGL262150 MPN262111:MQH262150 MZJ262111:NAD262150 NJF262111:NJZ262150 NTB262111:NTV262150 OCX262111:ODR262150 OMT262111:ONN262150 OWP262111:OXJ262150 PGL262111:PHF262150 PQH262111:PRB262150 QAD262111:QAX262150 QJZ262111:QKT262150 QTV262111:QUP262150 RDR262111:REL262150 RNN262111:ROH262150 RXJ262111:RYD262150 SHF262111:SHZ262150 SRB262111:SRV262150 TAX262111:TBR262150 TKT262111:TLN262150 TUP262111:TVJ262150 UEL262111:UFF262150 UOH262111:UPB262150 UYD262111:UYX262150 VHZ262111:VIT262150 VRV262111:VSP262150 WBR262111:WCL262150 WLN262111:WMH262150 WVJ262111:WWD262150 B327647:V327686 IX327647:JR327686 ST327647:TN327686 ACP327647:ADJ327686 AML327647:ANF327686 AWH327647:AXB327686 BGD327647:BGX327686 BPZ327647:BQT327686 BZV327647:CAP327686 CJR327647:CKL327686 CTN327647:CUH327686 DDJ327647:DED327686 DNF327647:DNZ327686 DXB327647:DXV327686 EGX327647:EHR327686 EQT327647:ERN327686 FAP327647:FBJ327686 FKL327647:FLF327686 FUH327647:FVB327686 GED327647:GEX327686 GNZ327647:GOT327686 GXV327647:GYP327686 HHR327647:HIL327686 HRN327647:HSH327686 IBJ327647:ICD327686 ILF327647:ILZ327686 IVB327647:IVV327686 JEX327647:JFR327686 JOT327647:JPN327686 JYP327647:JZJ327686 KIL327647:KJF327686 KSH327647:KTB327686 LCD327647:LCX327686 LLZ327647:LMT327686 LVV327647:LWP327686 MFR327647:MGL327686 MPN327647:MQH327686 MZJ327647:NAD327686 NJF327647:NJZ327686 NTB327647:NTV327686 OCX327647:ODR327686 OMT327647:ONN327686 OWP327647:OXJ327686 PGL327647:PHF327686 PQH327647:PRB327686 QAD327647:QAX327686 QJZ327647:QKT327686 QTV327647:QUP327686 RDR327647:REL327686 RNN327647:ROH327686 RXJ327647:RYD327686 SHF327647:SHZ327686 SRB327647:SRV327686 TAX327647:TBR327686 TKT327647:TLN327686 TUP327647:TVJ327686 UEL327647:UFF327686 UOH327647:UPB327686 UYD327647:UYX327686 VHZ327647:VIT327686 VRV327647:VSP327686 WBR327647:WCL327686 WLN327647:WMH327686 WVJ327647:WWD327686 B393183:V393222 IX393183:JR393222 ST393183:TN393222 ACP393183:ADJ393222 AML393183:ANF393222 AWH393183:AXB393222 BGD393183:BGX393222 BPZ393183:BQT393222 BZV393183:CAP393222 CJR393183:CKL393222 CTN393183:CUH393222 DDJ393183:DED393222 DNF393183:DNZ393222 DXB393183:DXV393222 EGX393183:EHR393222 EQT393183:ERN393222 FAP393183:FBJ393222 FKL393183:FLF393222 FUH393183:FVB393222 GED393183:GEX393222 GNZ393183:GOT393222 GXV393183:GYP393222 HHR393183:HIL393222 HRN393183:HSH393222 IBJ393183:ICD393222 ILF393183:ILZ393222 IVB393183:IVV393222 JEX393183:JFR393222 JOT393183:JPN393222 JYP393183:JZJ393222 KIL393183:KJF393222 KSH393183:KTB393222 LCD393183:LCX393222 LLZ393183:LMT393222 LVV393183:LWP393222 MFR393183:MGL393222 MPN393183:MQH393222 MZJ393183:NAD393222 NJF393183:NJZ393222 NTB393183:NTV393222 OCX393183:ODR393222 OMT393183:ONN393222 OWP393183:OXJ393222 PGL393183:PHF393222 PQH393183:PRB393222 QAD393183:QAX393222 QJZ393183:QKT393222 QTV393183:QUP393222 RDR393183:REL393222 RNN393183:ROH393222 RXJ393183:RYD393222 SHF393183:SHZ393222 SRB393183:SRV393222 TAX393183:TBR393222 TKT393183:TLN393222 TUP393183:TVJ393222 UEL393183:UFF393222 UOH393183:UPB393222 UYD393183:UYX393222 VHZ393183:VIT393222 VRV393183:VSP393222 WBR393183:WCL393222 WLN393183:WMH393222 WVJ393183:WWD393222 B458719:V458758 IX458719:JR458758 ST458719:TN458758 ACP458719:ADJ458758 AML458719:ANF458758 AWH458719:AXB458758 BGD458719:BGX458758 BPZ458719:BQT458758 BZV458719:CAP458758 CJR458719:CKL458758 CTN458719:CUH458758 DDJ458719:DED458758 DNF458719:DNZ458758 DXB458719:DXV458758 EGX458719:EHR458758 EQT458719:ERN458758 FAP458719:FBJ458758 FKL458719:FLF458758 FUH458719:FVB458758 GED458719:GEX458758 GNZ458719:GOT458758 GXV458719:GYP458758 HHR458719:HIL458758 HRN458719:HSH458758 IBJ458719:ICD458758 ILF458719:ILZ458758 IVB458719:IVV458758 JEX458719:JFR458758 JOT458719:JPN458758 JYP458719:JZJ458758 KIL458719:KJF458758 KSH458719:KTB458758 LCD458719:LCX458758 LLZ458719:LMT458758 LVV458719:LWP458758 MFR458719:MGL458758 MPN458719:MQH458758 MZJ458719:NAD458758 NJF458719:NJZ458758 NTB458719:NTV458758 OCX458719:ODR458758 OMT458719:ONN458758 OWP458719:OXJ458758 PGL458719:PHF458758 PQH458719:PRB458758 QAD458719:QAX458758 QJZ458719:QKT458758 QTV458719:QUP458758 RDR458719:REL458758 RNN458719:ROH458758 RXJ458719:RYD458758 SHF458719:SHZ458758 SRB458719:SRV458758 TAX458719:TBR458758 TKT458719:TLN458758 TUP458719:TVJ458758 UEL458719:UFF458758 UOH458719:UPB458758 UYD458719:UYX458758 VHZ458719:VIT458758 VRV458719:VSP458758 WBR458719:WCL458758 WLN458719:WMH458758 WVJ458719:WWD458758 B524255:V524294 IX524255:JR524294 ST524255:TN524294 ACP524255:ADJ524294 AML524255:ANF524294 AWH524255:AXB524294 BGD524255:BGX524294 BPZ524255:BQT524294 BZV524255:CAP524294 CJR524255:CKL524294 CTN524255:CUH524294 DDJ524255:DED524294 DNF524255:DNZ524294 DXB524255:DXV524294 EGX524255:EHR524294 EQT524255:ERN524294 FAP524255:FBJ524294 FKL524255:FLF524294 FUH524255:FVB524294 GED524255:GEX524294 GNZ524255:GOT524294 GXV524255:GYP524294 HHR524255:HIL524294 HRN524255:HSH524294 IBJ524255:ICD524294 ILF524255:ILZ524294 IVB524255:IVV524294 JEX524255:JFR524294 JOT524255:JPN524294 JYP524255:JZJ524294 KIL524255:KJF524294 KSH524255:KTB524294 LCD524255:LCX524294 LLZ524255:LMT524294 LVV524255:LWP524294 MFR524255:MGL524294 MPN524255:MQH524294 MZJ524255:NAD524294 NJF524255:NJZ524294 NTB524255:NTV524294 OCX524255:ODR524294 OMT524255:ONN524294 OWP524255:OXJ524294 PGL524255:PHF524294 PQH524255:PRB524294 QAD524255:QAX524294 QJZ524255:QKT524294 QTV524255:QUP524294 RDR524255:REL524294 RNN524255:ROH524294 RXJ524255:RYD524294 SHF524255:SHZ524294 SRB524255:SRV524294 TAX524255:TBR524294 TKT524255:TLN524294 TUP524255:TVJ524294 UEL524255:UFF524294 UOH524255:UPB524294 UYD524255:UYX524294 VHZ524255:VIT524294 VRV524255:VSP524294 WBR524255:WCL524294 WLN524255:WMH524294 WVJ524255:WWD524294 B589791:V589830 IX589791:JR589830 ST589791:TN589830 ACP589791:ADJ589830 AML589791:ANF589830 AWH589791:AXB589830 BGD589791:BGX589830 BPZ589791:BQT589830 BZV589791:CAP589830 CJR589791:CKL589830 CTN589791:CUH589830 DDJ589791:DED589830 DNF589791:DNZ589830 DXB589791:DXV589830 EGX589791:EHR589830 EQT589791:ERN589830 FAP589791:FBJ589830 FKL589791:FLF589830 FUH589791:FVB589830 GED589791:GEX589830 GNZ589791:GOT589830 GXV589791:GYP589830 HHR589791:HIL589830 HRN589791:HSH589830 IBJ589791:ICD589830 ILF589791:ILZ589830 IVB589791:IVV589830 JEX589791:JFR589830 JOT589791:JPN589830 JYP589791:JZJ589830 KIL589791:KJF589830 KSH589791:KTB589830 LCD589791:LCX589830 LLZ589791:LMT589830 LVV589791:LWP589830 MFR589791:MGL589830 MPN589791:MQH589830 MZJ589791:NAD589830 NJF589791:NJZ589830 NTB589791:NTV589830 OCX589791:ODR589830 OMT589791:ONN589830 OWP589791:OXJ589830 PGL589791:PHF589830 PQH589791:PRB589830 QAD589791:QAX589830 QJZ589791:QKT589830 QTV589791:QUP589830 RDR589791:REL589830 RNN589791:ROH589830 RXJ589791:RYD589830 SHF589791:SHZ589830 SRB589791:SRV589830 TAX589791:TBR589830 TKT589791:TLN589830 TUP589791:TVJ589830 UEL589791:UFF589830 UOH589791:UPB589830 UYD589791:UYX589830 VHZ589791:VIT589830 VRV589791:VSP589830 WBR589791:WCL589830 WLN589791:WMH589830 WVJ589791:WWD589830 B655327:V655366 IX655327:JR655366 ST655327:TN655366 ACP655327:ADJ655366 AML655327:ANF655366 AWH655327:AXB655366 BGD655327:BGX655366 BPZ655327:BQT655366 BZV655327:CAP655366 CJR655327:CKL655366 CTN655327:CUH655366 DDJ655327:DED655366 DNF655327:DNZ655366 DXB655327:DXV655366 EGX655327:EHR655366 EQT655327:ERN655366 FAP655327:FBJ655366 FKL655327:FLF655366 FUH655327:FVB655366 GED655327:GEX655366 GNZ655327:GOT655366 GXV655327:GYP655366 HHR655327:HIL655366 HRN655327:HSH655366 IBJ655327:ICD655366 ILF655327:ILZ655366 IVB655327:IVV655366 JEX655327:JFR655366 JOT655327:JPN655366 JYP655327:JZJ655366 KIL655327:KJF655366 KSH655327:KTB655366 LCD655327:LCX655366 LLZ655327:LMT655366 LVV655327:LWP655366 MFR655327:MGL655366 MPN655327:MQH655366 MZJ655327:NAD655366 NJF655327:NJZ655366 NTB655327:NTV655366 OCX655327:ODR655366 OMT655327:ONN655366 OWP655327:OXJ655366 PGL655327:PHF655366 PQH655327:PRB655366 QAD655327:QAX655366 QJZ655327:QKT655366 QTV655327:QUP655366 RDR655327:REL655366 RNN655327:ROH655366 RXJ655327:RYD655366 SHF655327:SHZ655366 SRB655327:SRV655366 TAX655327:TBR655366 TKT655327:TLN655366 TUP655327:TVJ655366 UEL655327:UFF655366 UOH655327:UPB655366 UYD655327:UYX655366 VHZ655327:VIT655366 VRV655327:VSP655366 WBR655327:WCL655366 WLN655327:WMH655366 WVJ655327:WWD655366 B720863:V720902 IX720863:JR720902 ST720863:TN720902 ACP720863:ADJ720902 AML720863:ANF720902 AWH720863:AXB720902 BGD720863:BGX720902 BPZ720863:BQT720902 BZV720863:CAP720902 CJR720863:CKL720902 CTN720863:CUH720902 DDJ720863:DED720902 DNF720863:DNZ720902 DXB720863:DXV720902 EGX720863:EHR720902 EQT720863:ERN720902 FAP720863:FBJ720902 FKL720863:FLF720902 FUH720863:FVB720902 GED720863:GEX720902 GNZ720863:GOT720902 GXV720863:GYP720902 HHR720863:HIL720902 HRN720863:HSH720902 IBJ720863:ICD720902 ILF720863:ILZ720902 IVB720863:IVV720902 JEX720863:JFR720902 JOT720863:JPN720902 JYP720863:JZJ720902 KIL720863:KJF720902 KSH720863:KTB720902 LCD720863:LCX720902 LLZ720863:LMT720902 LVV720863:LWP720902 MFR720863:MGL720902 MPN720863:MQH720902 MZJ720863:NAD720902 NJF720863:NJZ720902 NTB720863:NTV720902 OCX720863:ODR720902 OMT720863:ONN720902 OWP720863:OXJ720902 PGL720863:PHF720902 PQH720863:PRB720902 QAD720863:QAX720902 QJZ720863:QKT720902 QTV720863:QUP720902 RDR720863:REL720902 RNN720863:ROH720902 RXJ720863:RYD720902 SHF720863:SHZ720902 SRB720863:SRV720902 TAX720863:TBR720902 TKT720863:TLN720902 TUP720863:TVJ720902 UEL720863:UFF720902 UOH720863:UPB720902 UYD720863:UYX720902 VHZ720863:VIT720902 VRV720863:VSP720902 WBR720863:WCL720902 WLN720863:WMH720902 WVJ720863:WWD720902 B786399:V786438 IX786399:JR786438 ST786399:TN786438 ACP786399:ADJ786438 AML786399:ANF786438 AWH786399:AXB786438 BGD786399:BGX786438 BPZ786399:BQT786438 BZV786399:CAP786438 CJR786399:CKL786438 CTN786399:CUH786438 DDJ786399:DED786438 DNF786399:DNZ786438 DXB786399:DXV786438 EGX786399:EHR786438 EQT786399:ERN786438 FAP786399:FBJ786438 FKL786399:FLF786438 FUH786399:FVB786438 GED786399:GEX786438 GNZ786399:GOT786438 GXV786399:GYP786438 HHR786399:HIL786438 HRN786399:HSH786438 IBJ786399:ICD786438 ILF786399:ILZ786438 IVB786399:IVV786438 JEX786399:JFR786438 JOT786399:JPN786438 JYP786399:JZJ786438 KIL786399:KJF786438 KSH786399:KTB786438 LCD786399:LCX786438 LLZ786399:LMT786438 LVV786399:LWP786438 MFR786399:MGL786438 MPN786399:MQH786438 MZJ786399:NAD786438 NJF786399:NJZ786438 NTB786399:NTV786438 OCX786399:ODR786438 OMT786399:ONN786438 OWP786399:OXJ786438 PGL786399:PHF786438 PQH786399:PRB786438 QAD786399:QAX786438 QJZ786399:QKT786438 QTV786399:QUP786438 RDR786399:REL786438 RNN786399:ROH786438 RXJ786399:RYD786438 SHF786399:SHZ786438 SRB786399:SRV786438 TAX786399:TBR786438 TKT786399:TLN786438 TUP786399:TVJ786438 UEL786399:UFF786438 UOH786399:UPB786438 UYD786399:UYX786438 VHZ786399:VIT786438 VRV786399:VSP786438 WBR786399:WCL786438 WLN786399:WMH786438 WVJ786399:WWD786438 B851935:V851974 IX851935:JR851974 ST851935:TN851974 ACP851935:ADJ851974 AML851935:ANF851974 AWH851935:AXB851974 BGD851935:BGX851974 BPZ851935:BQT851974 BZV851935:CAP851974 CJR851935:CKL851974 CTN851935:CUH851974 DDJ851935:DED851974 DNF851935:DNZ851974 DXB851935:DXV851974 EGX851935:EHR851974 EQT851935:ERN851974 FAP851935:FBJ851974 FKL851935:FLF851974 FUH851935:FVB851974 GED851935:GEX851974 GNZ851935:GOT851974 GXV851935:GYP851974 HHR851935:HIL851974 HRN851935:HSH851974 IBJ851935:ICD851974 ILF851935:ILZ851974 IVB851935:IVV851974 JEX851935:JFR851974 JOT851935:JPN851974 JYP851935:JZJ851974 KIL851935:KJF851974 KSH851935:KTB851974 LCD851935:LCX851974 LLZ851935:LMT851974 LVV851935:LWP851974 MFR851935:MGL851974 MPN851935:MQH851974 MZJ851935:NAD851974 NJF851935:NJZ851974 NTB851935:NTV851974 OCX851935:ODR851974 OMT851935:ONN851974 OWP851935:OXJ851974 PGL851935:PHF851974 PQH851935:PRB851974 QAD851935:QAX851974 QJZ851935:QKT851974 QTV851935:QUP851974 RDR851935:REL851974 RNN851935:ROH851974 RXJ851935:RYD851974 SHF851935:SHZ851974 SRB851935:SRV851974 TAX851935:TBR851974 TKT851935:TLN851974 TUP851935:TVJ851974 UEL851935:UFF851974 UOH851935:UPB851974 UYD851935:UYX851974 VHZ851935:VIT851974 VRV851935:VSP851974 WBR851935:WCL851974 WLN851935:WMH851974 WVJ851935:WWD851974 B917471:V917510 IX917471:JR917510 ST917471:TN917510 ACP917471:ADJ917510 AML917471:ANF917510 AWH917471:AXB917510 BGD917471:BGX917510 BPZ917471:BQT917510 BZV917471:CAP917510 CJR917471:CKL917510 CTN917471:CUH917510 DDJ917471:DED917510 DNF917471:DNZ917510 DXB917471:DXV917510 EGX917471:EHR917510 EQT917471:ERN917510 FAP917471:FBJ917510 FKL917471:FLF917510 FUH917471:FVB917510 GED917471:GEX917510 GNZ917471:GOT917510 GXV917471:GYP917510 HHR917471:HIL917510 HRN917471:HSH917510 IBJ917471:ICD917510 ILF917471:ILZ917510 IVB917471:IVV917510 JEX917471:JFR917510 JOT917471:JPN917510 JYP917471:JZJ917510 KIL917471:KJF917510 KSH917471:KTB917510 LCD917471:LCX917510 LLZ917471:LMT917510 LVV917471:LWP917510 MFR917471:MGL917510 MPN917471:MQH917510 MZJ917471:NAD917510 NJF917471:NJZ917510 NTB917471:NTV917510 OCX917471:ODR917510 OMT917471:ONN917510 OWP917471:OXJ917510 PGL917471:PHF917510 PQH917471:PRB917510 QAD917471:QAX917510 QJZ917471:QKT917510 QTV917471:QUP917510 RDR917471:REL917510 RNN917471:ROH917510 RXJ917471:RYD917510 SHF917471:SHZ917510 SRB917471:SRV917510 TAX917471:TBR917510 TKT917471:TLN917510 TUP917471:TVJ917510 UEL917471:UFF917510 UOH917471:UPB917510 UYD917471:UYX917510 VHZ917471:VIT917510 VRV917471:VSP917510 WBR917471:WCL917510 WLN917471:WMH917510 WVJ917471:WWD917510 B983007:V983046 IX983007:JR983046 ST983007:TN983046 ACP983007:ADJ983046 AML983007:ANF983046 AWH983007:AXB983046 BGD983007:BGX983046 BPZ983007:BQT983046 BZV983007:CAP983046 CJR983007:CKL983046 CTN983007:CUH983046 DDJ983007:DED983046 DNF983007:DNZ983046 DXB983007:DXV983046 EGX983007:EHR983046 EQT983007:ERN983046 FAP983007:FBJ983046 FKL983007:FLF983046 FUH983007:FVB983046 GED983007:GEX983046 GNZ983007:GOT983046 GXV983007:GYP983046 HHR983007:HIL983046 HRN983007:HSH983046 IBJ983007:ICD983046 ILF983007:ILZ983046 IVB983007:IVV983046 JEX983007:JFR983046 JOT983007:JPN983046 JYP983007:JZJ983046 KIL983007:KJF983046 KSH983007:KTB983046 LCD983007:LCX983046 LLZ983007:LMT983046 LVV983007:LWP983046 MFR983007:MGL983046 MPN983007:MQH983046 MZJ983007:NAD983046 NJF983007:NJZ983046 NTB983007:NTV983046 OCX983007:ODR983046 OMT983007:ONN983046 OWP983007:OXJ983046 PGL983007:PHF983046 PQH983007:PRB983046 QAD983007:QAX983046 QJZ983007:QKT983046 QTV983007:QUP983046 RDR983007:REL983046 RNN983007:ROH983046 RXJ983007:RYD983046 SHF983007:SHZ983046 SRB983007:SRV983046 TAX983007:TBR983046 TKT983007:TLN983046 TUP983007:TVJ983046 UEL983007:UFF983046 UOH983007:UPB983046 UYD983007:UYX983046 VHZ983007:VIT983046 VRV983007:VSP983046 WBR983007:WCL983046 WLN983007:WMH983046 WVJ983007:WWD983046 IX65503:JR65542 WVJ89:WWD160 WLN89:WMH160 WBR89:WCL160 VRV89:VSP160 VHZ89:VIT160 UYD89:UYX160 UOH89:UPB160 UEL89:UFF160 TUP89:TVJ160 TKT89:TLN160 TAX89:TBR160 SRB89:SRV160 SHF89:SHZ160 RXJ89:RYD160 RNN89:ROH160 RDR89:REL160 QTV89:QUP160 QJZ89:QKT160 QAD89:QAX160 PQH89:PRB160 PGL89:PHF160 OWP89:OXJ160 OMT89:ONN160 OCX89:ODR160 NTB89:NTV160 NJF89:NJZ160 MZJ89:NAD160 MPN89:MQH160 MFR89:MGL160 LVV89:LWP160 LLZ89:LMT160 LCD89:LCX160 KSH89:KTB160 KIL89:KJF160 JYP89:JZJ160 JOT89:JPN160 JEX89:JFR160 IVB89:IVV160 ILF89:ILZ160 IBJ89:ICD160 HRN89:HSH160 HHR89:HIL160 GXV89:GYP160 GNZ89:GOT160 GED89:GEX160 FUH89:FVB160 FKL89:FLF160 FAP89:FBJ160 EQT89:ERN160 EGX89:EHR160 DXB89:DXV160 DNF89:DNZ160 DDJ89:DED160 CTN89:CUH160 CJR89:CKL160 BZV89:CAP160 BPZ89:BQT160 BGD89:BGX160 AWH89:AXB160 AML89:ANF160 ACP89:ADJ160 ST89:TN160 IX89:JR160">
      <formula1>#REF!</formula1>
    </dataValidation>
    <dataValidation type="whole" allowBlank="1" showInputMessage="1" showErrorMessage="1" errorTitle="Número de programas" error="El dato que intenta ingresar no corresponde a un número o este excede los cuatro digitos permitidos para el campo." prompt="Ingresar el número de programas de actividades presentados por el municipio." sqref="WVL982981:WVN982981 D65477:F65477 IZ65477:JB65477 SV65477:SX65477 ACR65477:ACT65477 AMN65477:AMP65477 AWJ65477:AWL65477 BGF65477:BGH65477 BQB65477:BQD65477 BZX65477:BZZ65477 CJT65477:CJV65477 CTP65477:CTR65477 DDL65477:DDN65477 DNH65477:DNJ65477 DXD65477:DXF65477 EGZ65477:EHB65477 EQV65477:EQX65477 FAR65477:FAT65477 FKN65477:FKP65477 FUJ65477:FUL65477 GEF65477:GEH65477 GOB65477:GOD65477 GXX65477:GXZ65477 HHT65477:HHV65477 HRP65477:HRR65477 IBL65477:IBN65477 ILH65477:ILJ65477 IVD65477:IVF65477 JEZ65477:JFB65477 JOV65477:JOX65477 JYR65477:JYT65477 KIN65477:KIP65477 KSJ65477:KSL65477 LCF65477:LCH65477 LMB65477:LMD65477 LVX65477:LVZ65477 MFT65477:MFV65477 MPP65477:MPR65477 MZL65477:MZN65477 NJH65477:NJJ65477 NTD65477:NTF65477 OCZ65477:ODB65477 OMV65477:OMX65477 OWR65477:OWT65477 PGN65477:PGP65477 PQJ65477:PQL65477 QAF65477:QAH65477 QKB65477:QKD65477 QTX65477:QTZ65477 RDT65477:RDV65477 RNP65477:RNR65477 RXL65477:RXN65477 SHH65477:SHJ65477 SRD65477:SRF65477 TAZ65477:TBB65477 TKV65477:TKX65477 TUR65477:TUT65477 UEN65477:UEP65477 UOJ65477:UOL65477 UYF65477:UYH65477 VIB65477:VID65477 VRX65477:VRZ65477 WBT65477:WBV65477 WLP65477:WLR65477 WVL65477:WVN65477 D131013:F131013 IZ131013:JB131013 SV131013:SX131013 ACR131013:ACT131013 AMN131013:AMP131013 AWJ131013:AWL131013 BGF131013:BGH131013 BQB131013:BQD131013 BZX131013:BZZ131013 CJT131013:CJV131013 CTP131013:CTR131013 DDL131013:DDN131013 DNH131013:DNJ131013 DXD131013:DXF131013 EGZ131013:EHB131013 EQV131013:EQX131013 FAR131013:FAT131013 FKN131013:FKP131013 FUJ131013:FUL131013 GEF131013:GEH131013 GOB131013:GOD131013 GXX131013:GXZ131013 HHT131013:HHV131013 HRP131013:HRR131013 IBL131013:IBN131013 ILH131013:ILJ131013 IVD131013:IVF131013 JEZ131013:JFB131013 JOV131013:JOX131013 JYR131013:JYT131013 KIN131013:KIP131013 KSJ131013:KSL131013 LCF131013:LCH131013 LMB131013:LMD131013 LVX131013:LVZ131013 MFT131013:MFV131013 MPP131013:MPR131013 MZL131013:MZN131013 NJH131013:NJJ131013 NTD131013:NTF131013 OCZ131013:ODB131013 OMV131013:OMX131013 OWR131013:OWT131013 PGN131013:PGP131013 PQJ131013:PQL131013 QAF131013:QAH131013 QKB131013:QKD131013 QTX131013:QTZ131013 RDT131013:RDV131013 RNP131013:RNR131013 RXL131013:RXN131013 SHH131013:SHJ131013 SRD131013:SRF131013 TAZ131013:TBB131013 TKV131013:TKX131013 TUR131013:TUT131013 UEN131013:UEP131013 UOJ131013:UOL131013 UYF131013:UYH131013 VIB131013:VID131013 VRX131013:VRZ131013 WBT131013:WBV131013 WLP131013:WLR131013 WVL131013:WVN131013 D196549:F196549 IZ196549:JB196549 SV196549:SX196549 ACR196549:ACT196549 AMN196549:AMP196549 AWJ196549:AWL196549 BGF196549:BGH196549 BQB196549:BQD196549 BZX196549:BZZ196549 CJT196549:CJV196549 CTP196549:CTR196549 DDL196549:DDN196549 DNH196549:DNJ196549 DXD196549:DXF196549 EGZ196549:EHB196549 EQV196549:EQX196549 FAR196549:FAT196549 FKN196549:FKP196549 FUJ196549:FUL196549 GEF196549:GEH196549 GOB196549:GOD196549 GXX196549:GXZ196549 HHT196549:HHV196549 HRP196549:HRR196549 IBL196549:IBN196549 ILH196549:ILJ196549 IVD196549:IVF196549 JEZ196549:JFB196549 JOV196549:JOX196549 JYR196549:JYT196549 KIN196549:KIP196549 KSJ196549:KSL196549 LCF196549:LCH196549 LMB196549:LMD196549 LVX196549:LVZ196549 MFT196549:MFV196549 MPP196549:MPR196549 MZL196549:MZN196549 NJH196549:NJJ196549 NTD196549:NTF196549 OCZ196549:ODB196549 OMV196549:OMX196549 OWR196549:OWT196549 PGN196549:PGP196549 PQJ196549:PQL196549 QAF196549:QAH196549 QKB196549:QKD196549 QTX196549:QTZ196549 RDT196549:RDV196549 RNP196549:RNR196549 RXL196549:RXN196549 SHH196549:SHJ196549 SRD196549:SRF196549 TAZ196549:TBB196549 TKV196549:TKX196549 TUR196549:TUT196549 UEN196549:UEP196549 UOJ196549:UOL196549 UYF196549:UYH196549 VIB196549:VID196549 VRX196549:VRZ196549 WBT196549:WBV196549 WLP196549:WLR196549 WVL196549:WVN196549 D262085:F262085 IZ262085:JB262085 SV262085:SX262085 ACR262085:ACT262085 AMN262085:AMP262085 AWJ262085:AWL262085 BGF262085:BGH262085 BQB262085:BQD262085 BZX262085:BZZ262085 CJT262085:CJV262085 CTP262085:CTR262085 DDL262085:DDN262085 DNH262085:DNJ262085 DXD262085:DXF262085 EGZ262085:EHB262085 EQV262085:EQX262085 FAR262085:FAT262085 FKN262085:FKP262085 FUJ262085:FUL262085 GEF262085:GEH262085 GOB262085:GOD262085 GXX262085:GXZ262085 HHT262085:HHV262085 HRP262085:HRR262085 IBL262085:IBN262085 ILH262085:ILJ262085 IVD262085:IVF262085 JEZ262085:JFB262085 JOV262085:JOX262085 JYR262085:JYT262085 KIN262085:KIP262085 KSJ262085:KSL262085 LCF262085:LCH262085 LMB262085:LMD262085 LVX262085:LVZ262085 MFT262085:MFV262085 MPP262085:MPR262085 MZL262085:MZN262085 NJH262085:NJJ262085 NTD262085:NTF262085 OCZ262085:ODB262085 OMV262085:OMX262085 OWR262085:OWT262085 PGN262085:PGP262085 PQJ262085:PQL262085 QAF262085:QAH262085 QKB262085:QKD262085 QTX262085:QTZ262085 RDT262085:RDV262085 RNP262085:RNR262085 RXL262085:RXN262085 SHH262085:SHJ262085 SRD262085:SRF262085 TAZ262085:TBB262085 TKV262085:TKX262085 TUR262085:TUT262085 UEN262085:UEP262085 UOJ262085:UOL262085 UYF262085:UYH262085 VIB262085:VID262085 VRX262085:VRZ262085 WBT262085:WBV262085 WLP262085:WLR262085 WVL262085:WVN262085 D327621:F327621 IZ327621:JB327621 SV327621:SX327621 ACR327621:ACT327621 AMN327621:AMP327621 AWJ327621:AWL327621 BGF327621:BGH327621 BQB327621:BQD327621 BZX327621:BZZ327621 CJT327621:CJV327621 CTP327621:CTR327621 DDL327621:DDN327621 DNH327621:DNJ327621 DXD327621:DXF327621 EGZ327621:EHB327621 EQV327621:EQX327621 FAR327621:FAT327621 FKN327621:FKP327621 FUJ327621:FUL327621 GEF327621:GEH327621 GOB327621:GOD327621 GXX327621:GXZ327621 HHT327621:HHV327621 HRP327621:HRR327621 IBL327621:IBN327621 ILH327621:ILJ327621 IVD327621:IVF327621 JEZ327621:JFB327621 JOV327621:JOX327621 JYR327621:JYT327621 KIN327621:KIP327621 KSJ327621:KSL327621 LCF327621:LCH327621 LMB327621:LMD327621 LVX327621:LVZ327621 MFT327621:MFV327621 MPP327621:MPR327621 MZL327621:MZN327621 NJH327621:NJJ327621 NTD327621:NTF327621 OCZ327621:ODB327621 OMV327621:OMX327621 OWR327621:OWT327621 PGN327621:PGP327621 PQJ327621:PQL327621 QAF327621:QAH327621 QKB327621:QKD327621 QTX327621:QTZ327621 RDT327621:RDV327621 RNP327621:RNR327621 RXL327621:RXN327621 SHH327621:SHJ327621 SRD327621:SRF327621 TAZ327621:TBB327621 TKV327621:TKX327621 TUR327621:TUT327621 UEN327621:UEP327621 UOJ327621:UOL327621 UYF327621:UYH327621 VIB327621:VID327621 VRX327621:VRZ327621 WBT327621:WBV327621 WLP327621:WLR327621 WVL327621:WVN327621 D393157:F393157 IZ393157:JB393157 SV393157:SX393157 ACR393157:ACT393157 AMN393157:AMP393157 AWJ393157:AWL393157 BGF393157:BGH393157 BQB393157:BQD393157 BZX393157:BZZ393157 CJT393157:CJV393157 CTP393157:CTR393157 DDL393157:DDN393157 DNH393157:DNJ393157 DXD393157:DXF393157 EGZ393157:EHB393157 EQV393157:EQX393157 FAR393157:FAT393157 FKN393157:FKP393157 FUJ393157:FUL393157 GEF393157:GEH393157 GOB393157:GOD393157 GXX393157:GXZ393157 HHT393157:HHV393157 HRP393157:HRR393157 IBL393157:IBN393157 ILH393157:ILJ393157 IVD393157:IVF393157 JEZ393157:JFB393157 JOV393157:JOX393157 JYR393157:JYT393157 KIN393157:KIP393157 KSJ393157:KSL393157 LCF393157:LCH393157 LMB393157:LMD393157 LVX393157:LVZ393157 MFT393157:MFV393157 MPP393157:MPR393157 MZL393157:MZN393157 NJH393157:NJJ393157 NTD393157:NTF393157 OCZ393157:ODB393157 OMV393157:OMX393157 OWR393157:OWT393157 PGN393157:PGP393157 PQJ393157:PQL393157 QAF393157:QAH393157 QKB393157:QKD393157 QTX393157:QTZ393157 RDT393157:RDV393157 RNP393157:RNR393157 RXL393157:RXN393157 SHH393157:SHJ393157 SRD393157:SRF393157 TAZ393157:TBB393157 TKV393157:TKX393157 TUR393157:TUT393157 UEN393157:UEP393157 UOJ393157:UOL393157 UYF393157:UYH393157 VIB393157:VID393157 VRX393157:VRZ393157 WBT393157:WBV393157 WLP393157:WLR393157 WVL393157:WVN393157 D458693:F458693 IZ458693:JB458693 SV458693:SX458693 ACR458693:ACT458693 AMN458693:AMP458693 AWJ458693:AWL458693 BGF458693:BGH458693 BQB458693:BQD458693 BZX458693:BZZ458693 CJT458693:CJV458693 CTP458693:CTR458693 DDL458693:DDN458693 DNH458693:DNJ458693 DXD458693:DXF458693 EGZ458693:EHB458693 EQV458693:EQX458693 FAR458693:FAT458693 FKN458693:FKP458693 FUJ458693:FUL458693 GEF458693:GEH458693 GOB458693:GOD458693 GXX458693:GXZ458693 HHT458693:HHV458693 HRP458693:HRR458693 IBL458693:IBN458693 ILH458693:ILJ458693 IVD458693:IVF458693 JEZ458693:JFB458693 JOV458693:JOX458693 JYR458693:JYT458693 KIN458693:KIP458693 KSJ458693:KSL458693 LCF458693:LCH458693 LMB458693:LMD458693 LVX458693:LVZ458693 MFT458693:MFV458693 MPP458693:MPR458693 MZL458693:MZN458693 NJH458693:NJJ458693 NTD458693:NTF458693 OCZ458693:ODB458693 OMV458693:OMX458693 OWR458693:OWT458693 PGN458693:PGP458693 PQJ458693:PQL458693 QAF458693:QAH458693 QKB458693:QKD458693 QTX458693:QTZ458693 RDT458693:RDV458693 RNP458693:RNR458693 RXL458693:RXN458693 SHH458693:SHJ458693 SRD458693:SRF458693 TAZ458693:TBB458693 TKV458693:TKX458693 TUR458693:TUT458693 UEN458693:UEP458693 UOJ458693:UOL458693 UYF458693:UYH458693 VIB458693:VID458693 VRX458693:VRZ458693 WBT458693:WBV458693 WLP458693:WLR458693 WVL458693:WVN458693 D524229:F524229 IZ524229:JB524229 SV524229:SX524229 ACR524229:ACT524229 AMN524229:AMP524229 AWJ524229:AWL524229 BGF524229:BGH524229 BQB524229:BQD524229 BZX524229:BZZ524229 CJT524229:CJV524229 CTP524229:CTR524229 DDL524229:DDN524229 DNH524229:DNJ524229 DXD524229:DXF524229 EGZ524229:EHB524229 EQV524229:EQX524229 FAR524229:FAT524229 FKN524229:FKP524229 FUJ524229:FUL524229 GEF524229:GEH524229 GOB524229:GOD524229 GXX524229:GXZ524229 HHT524229:HHV524229 HRP524229:HRR524229 IBL524229:IBN524229 ILH524229:ILJ524229 IVD524229:IVF524229 JEZ524229:JFB524229 JOV524229:JOX524229 JYR524229:JYT524229 KIN524229:KIP524229 KSJ524229:KSL524229 LCF524229:LCH524229 LMB524229:LMD524229 LVX524229:LVZ524229 MFT524229:MFV524229 MPP524229:MPR524229 MZL524229:MZN524229 NJH524229:NJJ524229 NTD524229:NTF524229 OCZ524229:ODB524229 OMV524229:OMX524229 OWR524229:OWT524229 PGN524229:PGP524229 PQJ524229:PQL524229 QAF524229:QAH524229 QKB524229:QKD524229 QTX524229:QTZ524229 RDT524229:RDV524229 RNP524229:RNR524229 RXL524229:RXN524229 SHH524229:SHJ524229 SRD524229:SRF524229 TAZ524229:TBB524229 TKV524229:TKX524229 TUR524229:TUT524229 UEN524229:UEP524229 UOJ524229:UOL524229 UYF524229:UYH524229 VIB524229:VID524229 VRX524229:VRZ524229 WBT524229:WBV524229 WLP524229:WLR524229 WVL524229:WVN524229 D589765:F589765 IZ589765:JB589765 SV589765:SX589765 ACR589765:ACT589765 AMN589765:AMP589765 AWJ589765:AWL589765 BGF589765:BGH589765 BQB589765:BQD589765 BZX589765:BZZ589765 CJT589765:CJV589765 CTP589765:CTR589765 DDL589765:DDN589765 DNH589765:DNJ589765 DXD589765:DXF589765 EGZ589765:EHB589765 EQV589765:EQX589765 FAR589765:FAT589765 FKN589765:FKP589765 FUJ589765:FUL589765 GEF589765:GEH589765 GOB589765:GOD589765 GXX589765:GXZ589765 HHT589765:HHV589765 HRP589765:HRR589765 IBL589765:IBN589765 ILH589765:ILJ589765 IVD589765:IVF589765 JEZ589765:JFB589765 JOV589765:JOX589765 JYR589765:JYT589765 KIN589765:KIP589765 KSJ589765:KSL589765 LCF589765:LCH589765 LMB589765:LMD589765 LVX589765:LVZ589765 MFT589765:MFV589765 MPP589765:MPR589765 MZL589765:MZN589765 NJH589765:NJJ589765 NTD589765:NTF589765 OCZ589765:ODB589765 OMV589765:OMX589765 OWR589765:OWT589765 PGN589765:PGP589765 PQJ589765:PQL589765 QAF589765:QAH589765 QKB589765:QKD589765 QTX589765:QTZ589765 RDT589765:RDV589765 RNP589765:RNR589765 RXL589765:RXN589765 SHH589765:SHJ589765 SRD589765:SRF589765 TAZ589765:TBB589765 TKV589765:TKX589765 TUR589765:TUT589765 UEN589765:UEP589765 UOJ589765:UOL589765 UYF589765:UYH589765 VIB589765:VID589765 VRX589765:VRZ589765 WBT589765:WBV589765 WLP589765:WLR589765 WVL589765:WVN589765 D655301:F655301 IZ655301:JB655301 SV655301:SX655301 ACR655301:ACT655301 AMN655301:AMP655301 AWJ655301:AWL655301 BGF655301:BGH655301 BQB655301:BQD655301 BZX655301:BZZ655301 CJT655301:CJV655301 CTP655301:CTR655301 DDL655301:DDN655301 DNH655301:DNJ655301 DXD655301:DXF655301 EGZ655301:EHB655301 EQV655301:EQX655301 FAR655301:FAT655301 FKN655301:FKP655301 FUJ655301:FUL655301 GEF655301:GEH655301 GOB655301:GOD655301 GXX655301:GXZ655301 HHT655301:HHV655301 HRP655301:HRR655301 IBL655301:IBN655301 ILH655301:ILJ655301 IVD655301:IVF655301 JEZ655301:JFB655301 JOV655301:JOX655301 JYR655301:JYT655301 KIN655301:KIP655301 KSJ655301:KSL655301 LCF655301:LCH655301 LMB655301:LMD655301 LVX655301:LVZ655301 MFT655301:MFV655301 MPP655301:MPR655301 MZL655301:MZN655301 NJH655301:NJJ655301 NTD655301:NTF655301 OCZ655301:ODB655301 OMV655301:OMX655301 OWR655301:OWT655301 PGN655301:PGP655301 PQJ655301:PQL655301 QAF655301:QAH655301 QKB655301:QKD655301 QTX655301:QTZ655301 RDT655301:RDV655301 RNP655301:RNR655301 RXL655301:RXN655301 SHH655301:SHJ655301 SRD655301:SRF655301 TAZ655301:TBB655301 TKV655301:TKX655301 TUR655301:TUT655301 UEN655301:UEP655301 UOJ655301:UOL655301 UYF655301:UYH655301 VIB655301:VID655301 VRX655301:VRZ655301 WBT655301:WBV655301 WLP655301:WLR655301 WVL655301:WVN655301 D720837:F720837 IZ720837:JB720837 SV720837:SX720837 ACR720837:ACT720837 AMN720837:AMP720837 AWJ720837:AWL720837 BGF720837:BGH720837 BQB720837:BQD720837 BZX720837:BZZ720837 CJT720837:CJV720837 CTP720837:CTR720837 DDL720837:DDN720837 DNH720837:DNJ720837 DXD720837:DXF720837 EGZ720837:EHB720837 EQV720837:EQX720837 FAR720837:FAT720837 FKN720837:FKP720837 FUJ720837:FUL720837 GEF720837:GEH720837 GOB720837:GOD720837 GXX720837:GXZ720837 HHT720837:HHV720837 HRP720837:HRR720837 IBL720837:IBN720837 ILH720837:ILJ720837 IVD720837:IVF720837 JEZ720837:JFB720837 JOV720837:JOX720837 JYR720837:JYT720837 KIN720837:KIP720837 KSJ720837:KSL720837 LCF720837:LCH720837 LMB720837:LMD720837 LVX720837:LVZ720837 MFT720837:MFV720837 MPP720837:MPR720837 MZL720837:MZN720837 NJH720837:NJJ720837 NTD720837:NTF720837 OCZ720837:ODB720837 OMV720837:OMX720837 OWR720837:OWT720837 PGN720837:PGP720837 PQJ720837:PQL720837 QAF720837:QAH720837 QKB720837:QKD720837 QTX720837:QTZ720837 RDT720837:RDV720837 RNP720837:RNR720837 RXL720837:RXN720837 SHH720837:SHJ720837 SRD720837:SRF720837 TAZ720837:TBB720837 TKV720837:TKX720837 TUR720837:TUT720837 UEN720837:UEP720837 UOJ720837:UOL720837 UYF720837:UYH720837 VIB720837:VID720837 VRX720837:VRZ720837 WBT720837:WBV720837 WLP720837:WLR720837 WVL720837:WVN720837 D786373:F786373 IZ786373:JB786373 SV786373:SX786373 ACR786373:ACT786373 AMN786373:AMP786373 AWJ786373:AWL786373 BGF786373:BGH786373 BQB786373:BQD786373 BZX786373:BZZ786373 CJT786373:CJV786373 CTP786373:CTR786373 DDL786373:DDN786373 DNH786373:DNJ786373 DXD786373:DXF786373 EGZ786373:EHB786373 EQV786373:EQX786373 FAR786373:FAT786373 FKN786373:FKP786373 FUJ786373:FUL786373 GEF786373:GEH786373 GOB786373:GOD786373 GXX786373:GXZ786373 HHT786373:HHV786373 HRP786373:HRR786373 IBL786373:IBN786373 ILH786373:ILJ786373 IVD786373:IVF786373 JEZ786373:JFB786373 JOV786373:JOX786373 JYR786373:JYT786373 KIN786373:KIP786373 KSJ786373:KSL786373 LCF786373:LCH786373 LMB786373:LMD786373 LVX786373:LVZ786373 MFT786373:MFV786373 MPP786373:MPR786373 MZL786373:MZN786373 NJH786373:NJJ786373 NTD786373:NTF786373 OCZ786373:ODB786373 OMV786373:OMX786373 OWR786373:OWT786373 PGN786373:PGP786373 PQJ786373:PQL786373 QAF786373:QAH786373 QKB786373:QKD786373 QTX786373:QTZ786373 RDT786373:RDV786373 RNP786373:RNR786373 RXL786373:RXN786373 SHH786373:SHJ786373 SRD786373:SRF786373 TAZ786373:TBB786373 TKV786373:TKX786373 TUR786373:TUT786373 UEN786373:UEP786373 UOJ786373:UOL786373 UYF786373:UYH786373 VIB786373:VID786373 VRX786373:VRZ786373 WBT786373:WBV786373 WLP786373:WLR786373 WVL786373:WVN786373 D851909:F851909 IZ851909:JB851909 SV851909:SX851909 ACR851909:ACT851909 AMN851909:AMP851909 AWJ851909:AWL851909 BGF851909:BGH851909 BQB851909:BQD851909 BZX851909:BZZ851909 CJT851909:CJV851909 CTP851909:CTR851909 DDL851909:DDN851909 DNH851909:DNJ851909 DXD851909:DXF851909 EGZ851909:EHB851909 EQV851909:EQX851909 FAR851909:FAT851909 FKN851909:FKP851909 FUJ851909:FUL851909 GEF851909:GEH851909 GOB851909:GOD851909 GXX851909:GXZ851909 HHT851909:HHV851909 HRP851909:HRR851909 IBL851909:IBN851909 ILH851909:ILJ851909 IVD851909:IVF851909 JEZ851909:JFB851909 JOV851909:JOX851909 JYR851909:JYT851909 KIN851909:KIP851909 KSJ851909:KSL851909 LCF851909:LCH851909 LMB851909:LMD851909 LVX851909:LVZ851909 MFT851909:MFV851909 MPP851909:MPR851909 MZL851909:MZN851909 NJH851909:NJJ851909 NTD851909:NTF851909 OCZ851909:ODB851909 OMV851909:OMX851909 OWR851909:OWT851909 PGN851909:PGP851909 PQJ851909:PQL851909 QAF851909:QAH851909 QKB851909:QKD851909 QTX851909:QTZ851909 RDT851909:RDV851909 RNP851909:RNR851909 RXL851909:RXN851909 SHH851909:SHJ851909 SRD851909:SRF851909 TAZ851909:TBB851909 TKV851909:TKX851909 TUR851909:TUT851909 UEN851909:UEP851909 UOJ851909:UOL851909 UYF851909:UYH851909 VIB851909:VID851909 VRX851909:VRZ851909 WBT851909:WBV851909 WLP851909:WLR851909 WVL851909:WVN851909 D917445:F917445 IZ917445:JB917445 SV917445:SX917445 ACR917445:ACT917445 AMN917445:AMP917445 AWJ917445:AWL917445 BGF917445:BGH917445 BQB917445:BQD917445 BZX917445:BZZ917445 CJT917445:CJV917445 CTP917445:CTR917445 DDL917445:DDN917445 DNH917445:DNJ917445 DXD917445:DXF917445 EGZ917445:EHB917445 EQV917445:EQX917445 FAR917445:FAT917445 FKN917445:FKP917445 FUJ917445:FUL917445 GEF917445:GEH917445 GOB917445:GOD917445 GXX917445:GXZ917445 HHT917445:HHV917445 HRP917445:HRR917445 IBL917445:IBN917445 ILH917445:ILJ917445 IVD917445:IVF917445 JEZ917445:JFB917445 JOV917445:JOX917445 JYR917445:JYT917445 KIN917445:KIP917445 KSJ917445:KSL917445 LCF917445:LCH917445 LMB917445:LMD917445 LVX917445:LVZ917445 MFT917445:MFV917445 MPP917445:MPR917445 MZL917445:MZN917445 NJH917445:NJJ917445 NTD917445:NTF917445 OCZ917445:ODB917445 OMV917445:OMX917445 OWR917445:OWT917445 PGN917445:PGP917445 PQJ917445:PQL917445 QAF917445:QAH917445 QKB917445:QKD917445 QTX917445:QTZ917445 RDT917445:RDV917445 RNP917445:RNR917445 RXL917445:RXN917445 SHH917445:SHJ917445 SRD917445:SRF917445 TAZ917445:TBB917445 TKV917445:TKX917445 TUR917445:TUT917445 UEN917445:UEP917445 UOJ917445:UOL917445 UYF917445:UYH917445 VIB917445:VID917445 VRX917445:VRZ917445 WBT917445:WBV917445 WLP917445:WLR917445 WVL917445:WVN917445 D982981:F982981 IZ982981:JB982981 SV982981:SX982981 ACR982981:ACT982981 AMN982981:AMP982981 AWJ982981:AWL982981 BGF982981:BGH982981 BQB982981:BQD982981 BZX982981:BZZ982981 CJT982981:CJV982981 CTP982981:CTR982981 DDL982981:DDN982981 DNH982981:DNJ982981 DXD982981:DXF982981 EGZ982981:EHB982981 EQV982981:EQX982981 FAR982981:FAT982981 FKN982981:FKP982981 FUJ982981:FUL982981 GEF982981:GEH982981 GOB982981:GOD982981 GXX982981:GXZ982981 HHT982981:HHV982981 HRP982981:HRR982981 IBL982981:IBN982981 ILH982981:ILJ982981 IVD982981:IVF982981 JEZ982981:JFB982981 JOV982981:JOX982981 JYR982981:JYT982981 KIN982981:KIP982981 KSJ982981:KSL982981 LCF982981:LCH982981 LMB982981:LMD982981 LVX982981:LVZ982981 MFT982981:MFV982981 MPP982981:MPR982981 MZL982981:MZN982981 NJH982981:NJJ982981 NTD982981:NTF982981 OCZ982981:ODB982981 OMV982981:OMX982981 OWR982981:OWT982981 PGN982981:PGP982981 PQJ982981:PQL982981 QAF982981:QAH982981 QKB982981:QKD982981 QTX982981:QTZ982981 RDT982981:RDV982981 RNP982981:RNR982981 RXL982981:RXN982981 SHH982981:SHJ982981 SRD982981:SRF982981 TAZ982981:TBB982981 TKV982981:TKX982981 TUR982981:TUT982981 UEN982981:UEP982981 UOJ982981:UOL982981 UYF982981:UYH982981 VIB982981:VID982981 VRX982981:VRZ982981 WBT982981:WBV982981 WLP982981:WLR982981 IZ67:JB69 SV67:SX69 ACR67:ACT69 AMN67:AMP69 AWJ67:AWL69 BGF67:BGH69 BQB67:BQD69 BZX67:BZZ69 CJT67:CJV69 CTP67:CTR69 DDL67:DDN69 DNH67:DNJ69 DXD67:DXF69 EGZ67:EHB69 EQV67:EQX69 FAR67:FAT69 FKN67:FKP69 FUJ67:FUL69 GEF67:GEH69 GOB67:GOD69 GXX67:GXZ69 HHT67:HHV69 HRP67:HRR69 IBL67:IBN69 ILH67:ILJ69 IVD67:IVF69 JEZ67:JFB69 JOV67:JOX69 JYR67:JYT69 KIN67:KIP69 KSJ67:KSL69 LCF67:LCH69 LMB67:LMD69 LVX67:LVZ69 MFT67:MFV69 MPP67:MPR69 MZL67:MZN69 NJH67:NJJ69 NTD67:NTF69 OCZ67:ODB69 OMV67:OMX69 OWR67:OWT69 PGN67:PGP69 PQJ67:PQL69 QAF67:QAH69 QKB67:QKD69 QTX67:QTZ69 RDT67:RDV69 RNP67:RNR69 RXL67:RXN69 SHH67:SHJ69 SRD67:SRF69 TAZ67:TBB69 TKV67:TKX69 TUR67:TUT69 UEN67:UEP69 UOJ67:UOL69 UYF67:UYH69 VIB67:VID69 VRX67:VRZ69 WBT67:WBV69 WLP67:WLR69 WVL67:WVN69">
      <formula1>1</formula1>
      <formula2>9999</formula2>
    </dataValidation>
    <dataValidation allowBlank="1" showInputMessage="1" showErrorMessage="1" prompt="Capturar el número asignado por el municipio al oficio, a falta de este colocar &quot;s/n&quot;." sqref="WVN982936:WVV982936 F65432:N65432 JB65432:JJ65432 SX65432:TF65432 ACT65432:ADB65432 AMP65432:AMX65432 AWL65432:AWT65432 BGH65432:BGP65432 BQD65432:BQL65432 BZZ65432:CAH65432 CJV65432:CKD65432 CTR65432:CTZ65432 DDN65432:DDV65432 DNJ65432:DNR65432 DXF65432:DXN65432 EHB65432:EHJ65432 EQX65432:ERF65432 FAT65432:FBB65432 FKP65432:FKX65432 FUL65432:FUT65432 GEH65432:GEP65432 GOD65432:GOL65432 GXZ65432:GYH65432 HHV65432:HID65432 HRR65432:HRZ65432 IBN65432:IBV65432 ILJ65432:ILR65432 IVF65432:IVN65432 JFB65432:JFJ65432 JOX65432:JPF65432 JYT65432:JZB65432 KIP65432:KIX65432 KSL65432:KST65432 LCH65432:LCP65432 LMD65432:LML65432 LVZ65432:LWH65432 MFV65432:MGD65432 MPR65432:MPZ65432 MZN65432:MZV65432 NJJ65432:NJR65432 NTF65432:NTN65432 ODB65432:ODJ65432 OMX65432:ONF65432 OWT65432:OXB65432 PGP65432:PGX65432 PQL65432:PQT65432 QAH65432:QAP65432 QKD65432:QKL65432 QTZ65432:QUH65432 RDV65432:RED65432 RNR65432:RNZ65432 RXN65432:RXV65432 SHJ65432:SHR65432 SRF65432:SRN65432 TBB65432:TBJ65432 TKX65432:TLF65432 TUT65432:TVB65432 UEP65432:UEX65432 UOL65432:UOT65432 UYH65432:UYP65432 VID65432:VIL65432 VRZ65432:VSH65432 WBV65432:WCD65432 WLR65432:WLZ65432 WVN65432:WVV65432 F130968:N130968 JB130968:JJ130968 SX130968:TF130968 ACT130968:ADB130968 AMP130968:AMX130968 AWL130968:AWT130968 BGH130968:BGP130968 BQD130968:BQL130968 BZZ130968:CAH130968 CJV130968:CKD130968 CTR130968:CTZ130968 DDN130968:DDV130968 DNJ130968:DNR130968 DXF130968:DXN130968 EHB130968:EHJ130968 EQX130968:ERF130968 FAT130968:FBB130968 FKP130968:FKX130968 FUL130968:FUT130968 GEH130968:GEP130968 GOD130968:GOL130968 GXZ130968:GYH130968 HHV130968:HID130968 HRR130968:HRZ130968 IBN130968:IBV130968 ILJ130968:ILR130968 IVF130968:IVN130968 JFB130968:JFJ130968 JOX130968:JPF130968 JYT130968:JZB130968 KIP130968:KIX130968 KSL130968:KST130968 LCH130968:LCP130968 LMD130968:LML130968 LVZ130968:LWH130968 MFV130968:MGD130968 MPR130968:MPZ130968 MZN130968:MZV130968 NJJ130968:NJR130968 NTF130968:NTN130968 ODB130968:ODJ130968 OMX130968:ONF130968 OWT130968:OXB130968 PGP130968:PGX130968 PQL130968:PQT130968 QAH130968:QAP130968 QKD130968:QKL130968 QTZ130968:QUH130968 RDV130968:RED130968 RNR130968:RNZ130968 RXN130968:RXV130968 SHJ130968:SHR130968 SRF130968:SRN130968 TBB130968:TBJ130968 TKX130968:TLF130968 TUT130968:TVB130968 UEP130968:UEX130968 UOL130968:UOT130968 UYH130968:UYP130968 VID130968:VIL130968 VRZ130968:VSH130968 WBV130968:WCD130968 WLR130968:WLZ130968 WVN130968:WVV130968 F196504:N196504 JB196504:JJ196504 SX196504:TF196504 ACT196504:ADB196504 AMP196504:AMX196504 AWL196504:AWT196504 BGH196504:BGP196504 BQD196504:BQL196504 BZZ196504:CAH196504 CJV196504:CKD196504 CTR196504:CTZ196504 DDN196504:DDV196504 DNJ196504:DNR196504 DXF196504:DXN196504 EHB196504:EHJ196504 EQX196504:ERF196504 FAT196504:FBB196504 FKP196504:FKX196504 FUL196504:FUT196504 GEH196504:GEP196504 GOD196504:GOL196504 GXZ196504:GYH196504 HHV196504:HID196504 HRR196504:HRZ196504 IBN196504:IBV196504 ILJ196504:ILR196504 IVF196504:IVN196504 JFB196504:JFJ196504 JOX196504:JPF196504 JYT196504:JZB196504 KIP196504:KIX196504 KSL196504:KST196504 LCH196504:LCP196504 LMD196504:LML196504 LVZ196504:LWH196504 MFV196504:MGD196504 MPR196504:MPZ196504 MZN196504:MZV196504 NJJ196504:NJR196504 NTF196504:NTN196504 ODB196504:ODJ196504 OMX196504:ONF196504 OWT196504:OXB196504 PGP196504:PGX196504 PQL196504:PQT196504 QAH196504:QAP196504 QKD196504:QKL196504 QTZ196504:QUH196504 RDV196504:RED196504 RNR196504:RNZ196504 RXN196504:RXV196504 SHJ196504:SHR196504 SRF196504:SRN196504 TBB196504:TBJ196504 TKX196504:TLF196504 TUT196504:TVB196504 UEP196504:UEX196504 UOL196504:UOT196504 UYH196504:UYP196504 VID196504:VIL196504 VRZ196504:VSH196504 WBV196504:WCD196504 WLR196504:WLZ196504 WVN196504:WVV196504 F262040:N262040 JB262040:JJ262040 SX262040:TF262040 ACT262040:ADB262040 AMP262040:AMX262040 AWL262040:AWT262040 BGH262040:BGP262040 BQD262040:BQL262040 BZZ262040:CAH262040 CJV262040:CKD262040 CTR262040:CTZ262040 DDN262040:DDV262040 DNJ262040:DNR262040 DXF262040:DXN262040 EHB262040:EHJ262040 EQX262040:ERF262040 FAT262040:FBB262040 FKP262040:FKX262040 FUL262040:FUT262040 GEH262040:GEP262040 GOD262040:GOL262040 GXZ262040:GYH262040 HHV262040:HID262040 HRR262040:HRZ262040 IBN262040:IBV262040 ILJ262040:ILR262040 IVF262040:IVN262040 JFB262040:JFJ262040 JOX262040:JPF262040 JYT262040:JZB262040 KIP262040:KIX262040 KSL262040:KST262040 LCH262040:LCP262040 LMD262040:LML262040 LVZ262040:LWH262040 MFV262040:MGD262040 MPR262040:MPZ262040 MZN262040:MZV262040 NJJ262040:NJR262040 NTF262040:NTN262040 ODB262040:ODJ262040 OMX262040:ONF262040 OWT262040:OXB262040 PGP262040:PGX262040 PQL262040:PQT262040 QAH262040:QAP262040 QKD262040:QKL262040 QTZ262040:QUH262040 RDV262040:RED262040 RNR262040:RNZ262040 RXN262040:RXV262040 SHJ262040:SHR262040 SRF262040:SRN262040 TBB262040:TBJ262040 TKX262040:TLF262040 TUT262040:TVB262040 UEP262040:UEX262040 UOL262040:UOT262040 UYH262040:UYP262040 VID262040:VIL262040 VRZ262040:VSH262040 WBV262040:WCD262040 WLR262040:WLZ262040 WVN262040:WVV262040 F327576:N327576 JB327576:JJ327576 SX327576:TF327576 ACT327576:ADB327576 AMP327576:AMX327576 AWL327576:AWT327576 BGH327576:BGP327576 BQD327576:BQL327576 BZZ327576:CAH327576 CJV327576:CKD327576 CTR327576:CTZ327576 DDN327576:DDV327576 DNJ327576:DNR327576 DXF327576:DXN327576 EHB327576:EHJ327576 EQX327576:ERF327576 FAT327576:FBB327576 FKP327576:FKX327576 FUL327576:FUT327576 GEH327576:GEP327576 GOD327576:GOL327576 GXZ327576:GYH327576 HHV327576:HID327576 HRR327576:HRZ327576 IBN327576:IBV327576 ILJ327576:ILR327576 IVF327576:IVN327576 JFB327576:JFJ327576 JOX327576:JPF327576 JYT327576:JZB327576 KIP327576:KIX327576 KSL327576:KST327576 LCH327576:LCP327576 LMD327576:LML327576 LVZ327576:LWH327576 MFV327576:MGD327576 MPR327576:MPZ327576 MZN327576:MZV327576 NJJ327576:NJR327576 NTF327576:NTN327576 ODB327576:ODJ327576 OMX327576:ONF327576 OWT327576:OXB327576 PGP327576:PGX327576 PQL327576:PQT327576 QAH327576:QAP327576 QKD327576:QKL327576 QTZ327576:QUH327576 RDV327576:RED327576 RNR327576:RNZ327576 RXN327576:RXV327576 SHJ327576:SHR327576 SRF327576:SRN327576 TBB327576:TBJ327576 TKX327576:TLF327576 TUT327576:TVB327576 UEP327576:UEX327576 UOL327576:UOT327576 UYH327576:UYP327576 VID327576:VIL327576 VRZ327576:VSH327576 WBV327576:WCD327576 WLR327576:WLZ327576 WVN327576:WVV327576 F393112:N393112 JB393112:JJ393112 SX393112:TF393112 ACT393112:ADB393112 AMP393112:AMX393112 AWL393112:AWT393112 BGH393112:BGP393112 BQD393112:BQL393112 BZZ393112:CAH393112 CJV393112:CKD393112 CTR393112:CTZ393112 DDN393112:DDV393112 DNJ393112:DNR393112 DXF393112:DXN393112 EHB393112:EHJ393112 EQX393112:ERF393112 FAT393112:FBB393112 FKP393112:FKX393112 FUL393112:FUT393112 GEH393112:GEP393112 GOD393112:GOL393112 GXZ393112:GYH393112 HHV393112:HID393112 HRR393112:HRZ393112 IBN393112:IBV393112 ILJ393112:ILR393112 IVF393112:IVN393112 JFB393112:JFJ393112 JOX393112:JPF393112 JYT393112:JZB393112 KIP393112:KIX393112 KSL393112:KST393112 LCH393112:LCP393112 LMD393112:LML393112 LVZ393112:LWH393112 MFV393112:MGD393112 MPR393112:MPZ393112 MZN393112:MZV393112 NJJ393112:NJR393112 NTF393112:NTN393112 ODB393112:ODJ393112 OMX393112:ONF393112 OWT393112:OXB393112 PGP393112:PGX393112 PQL393112:PQT393112 QAH393112:QAP393112 QKD393112:QKL393112 QTZ393112:QUH393112 RDV393112:RED393112 RNR393112:RNZ393112 RXN393112:RXV393112 SHJ393112:SHR393112 SRF393112:SRN393112 TBB393112:TBJ393112 TKX393112:TLF393112 TUT393112:TVB393112 UEP393112:UEX393112 UOL393112:UOT393112 UYH393112:UYP393112 VID393112:VIL393112 VRZ393112:VSH393112 WBV393112:WCD393112 WLR393112:WLZ393112 WVN393112:WVV393112 F458648:N458648 JB458648:JJ458648 SX458648:TF458648 ACT458648:ADB458648 AMP458648:AMX458648 AWL458648:AWT458648 BGH458648:BGP458648 BQD458648:BQL458648 BZZ458648:CAH458648 CJV458648:CKD458648 CTR458648:CTZ458648 DDN458648:DDV458648 DNJ458648:DNR458648 DXF458648:DXN458648 EHB458648:EHJ458648 EQX458648:ERF458648 FAT458648:FBB458648 FKP458648:FKX458648 FUL458648:FUT458648 GEH458648:GEP458648 GOD458648:GOL458648 GXZ458648:GYH458648 HHV458648:HID458648 HRR458648:HRZ458648 IBN458648:IBV458648 ILJ458648:ILR458648 IVF458648:IVN458648 JFB458648:JFJ458648 JOX458648:JPF458648 JYT458648:JZB458648 KIP458648:KIX458648 KSL458648:KST458648 LCH458648:LCP458648 LMD458648:LML458648 LVZ458648:LWH458648 MFV458648:MGD458648 MPR458648:MPZ458648 MZN458648:MZV458648 NJJ458648:NJR458648 NTF458648:NTN458648 ODB458648:ODJ458648 OMX458648:ONF458648 OWT458648:OXB458648 PGP458648:PGX458648 PQL458648:PQT458648 QAH458648:QAP458648 QKD458648:QKL458648 QTZ458648:QUH458648 RDV458648:RED458648 RNR458648:RNZ458648 RXN458648:RXV458648 SHJ458648:SHR458648 SRF458648:SRN458648 TBB458648:TBJ458648 TKX458648:TLF458648 TUT458648:TVB458648 UEP458648:UEX458648 UOL458648:UOT458648 UYH458648:UYP458648 VID458648:VIL458648 VRZ458648:VSH458648 WBV458648:WCD458648 WLR458648:WLZ458648 WVN458648:WVV458648 F524184:N524184 JB524184:JJ524184 SX524184:TF524184 ACT524184:ADB524184 AMP524184:AMX524184 AWL524184:AWT524184 BGH524184:BGP524184 BQD524184:BQL524184 BZZ524184:CAH524184 CJV524184:CKD524184 CTR524184:CTZ524184 DDN524184:DDV524184 DNJ524184:DNR524184 DXF524184:DXN524184 EHB524184:EHJ524184 EQX524184:ERF524184 FAT524184:FBB524184 FKP524184:FKX524184 FUL524184:FUT524184 GEH524184:GEP524184 GOD524184:GOL524184 GXZ524184:GYH524184 HHV524184:HID524184 HRR524184:HRZ524184 IBN524184:IBV524184 ILJ524184:ILR524184 IVF524184:IVN524184 JFB524184:JFJ524184 JOX524184:JPF524184 JYT524184:JZB524184 KIP524184:KIX524184 KSL524184:KST524184 LCH524184:LCP524184 LMD524184:LML524184 LVZ524184:LWH524184 MFV524184:MGD524184 MPR524184:MPZ524184 MZN524184:MZV524184 NJJ524184:NJR524184 NTF524184:NTN524184 ODB524184:ODJ524184 OMX524184:ONF524184 OWT524184:OXB524184 PGP524184:PGX524184 PQL524184:PQT524184 QAH524184:QAP524184 QKD524184:QKL524184 QTZ524184:QUH524184 RDV524184:RED524184 RNR524184:RNZ524184 RXN524184:RXV524184 SHJ524184:SHR524184 SRF524184:SRN524184 TBB524184:TBJ524184 TKX524184:TLF524184 TUT524184:TVB524184 UEP524184:UEX524184 UOL524184:UOT524184 UYH524184:UYP524184 VID524184:VIL524184 VRZ524184:VSH524184 WBV524184:WCD524184 WLR524184:WLZ524184 WVN524184:WVV524184 F589720:N589720 JB589720:JJ589720 SX589720:TF589720 ACT589720:ADB589720 AMP589720:AMX589720 AWL589720:AWT589720 BGH589720:BGP589720 BQD589720:BQL589720 BZZ589720:CAH589720 CJV589720:CKD589720 CTR589720:CTZ589720 DDN589720:DDV589720 DNJ589720:DNR589720 DXF589720:DXN589720 EHB589720:EHJ589720 EQX589720:ERF589720 FAT589720:FBB589720 FKP589720:FKX589720 FUL589720:FUT589720 GEH589720:GEP589720 GOD589720:GOL589720 GXZ589720:GYH589720 HHV589720:HID589720 HRR589720:HRZ589720 IBN589720:IBV589720 ILJ589720:ILR589720 IVF589720:IVN589720 JFB589720:JFJ589720 JOX589720:JPF589720 JYT589720:JZB589720 KIP589720:KIX589720 KSL589720:KST589720 LCH589720:LCP589720 LMD589720:LML589720 LVZ589720:LWH589720 MFV589720:MGD589720 MPR589720:MPZ589720 MZN589720:MZV589720 NJJ589720:NJR589720 NTF589720:NTN589720 ODB589720:ODJ589720 OMX589720:ONF589720 OWT589720:OXB589720 PGP589720:PGX589720 PQL589720:PQT589720 QAH589720:QAP589720 QKD589720:QKL589720 QTZ589720:QUH589720 RDV589720:RED589720 RNR589720:RNZ589720 RXN589720:RXV589720 SHJ589720:SHR589720 SRF589720:SRN589720 TBB589720:TBJ589720 TKX589720:TLF589720 TUT589720:TVB589720 UEP589720:UEX589720 UOL589720:UOT589720 UYH589720:UYP589720 VID589720:VIL589720 VRZ589720:VSH589720 WBV589720:WCD589720 WLR589720:WLZ589720 WVN589720:WVV589720 F655256:N655256 JB655256:JJ655256 SX655256:TF655256 ACT655256:ADB655256 AMP655256:AMX655256 AWL655256:AWT655256 BGH655256:BGP655256 BQD655256:BQL655256 BZZ655256:CAH655256 CJV655256:CKD655256 CTR655256:CTZ655256 DDN655256:DDV655256 DNJ655256:DNR655256 DXF655256:DXN655256 EHB655256:EHJ655256 EQX655256:ERF655256 FAT655256:FBB655256 FKP655256:FKX655256 FUL655256:FUT655256 GEH655256:GEP655256 GOD655256:GOL655256 GXZ655256:GYH655256 HHV655256:HID655256 HRR655256:HRZ655256 IBN655256:IBV655256 ILJ655256:ILR655256 IVF655256:IVN655256 JFB655256:JFJ655256 JOX655256:JPF655256 JYT655256:JZB655256 KIP655256:KIX655256 KSL655256:KST655256 LCH655256:LCP655256 LMD655256:LML655256 LVZ655256:LWH655256 MFV655256:MGD655256 MPR655256:MPZ655256 MZN655256:MZV655256 NJJ655256:NJR655256 NTF655256:NTN655256 ODB655256:ODJ655256 OMX655256:ONF655256 OWT655256:OXB655256 PGP655256:PGX655256 PQL655256:PQT655256 QAH655256:QAP655256 QKD655256:QKL655256 QTZ655256:QUH655256 RDV655256:RED655256 RNR655256:RNZ655256 RXN655256:RXV655256 SHJ655256:SHR655256 SRF655256:SRN655256 TBB655256:TBJ655256 TKX655256:TLF655256 TUT655256:TVB655256 UEP655256:UEX655256 UOL655256:UOT655256 UYH655256:UYP655256 VID655256:VIL655256 VRZ655256:VSH655256 WBV655256:WCD655256 WLR655256:WLZ655256 WVN655256:WVV655256 F720792:N720792 JB720792:JJ720792 SX720792:TF720792 ACT720792:ADB720792 AMP720792:AMX720792 AWL720792:AWT720792 BGH720792:BGP720792 BQD720792:BQL720792 BZZ720792:CAH720792 CJV720792:CKD720792 CTR720792:CTZ720792 DDN720792:DDV720792 DNJ720792:DNR720792 DXF720792:DXN720792 EHB720792:EHJ720792 EQX720792:ERF720792 FAT720792:FBB720792 FKP720792:FKX720792 FUL720792:FUT720792 GEH720792:GEP720792 GOD720792:GOL720792 GXZ720792:GYH720792 HHV720792:HID720792 HRR720792:HRZ720792 IBN720792:IBV720792 ILJ720792:ILR720792 IVF720792:IVN720792 JFB720792:JFJ720792 JOX720792:JPF720792 JYT720792:JZB720792 KIP720792:KIX720792 KSL720792:KST720792 LCH720792:LCP720792 LMD720792:LML720792 LVZ720792:LWH720792 MFV720792:MGD720792 MPR720792:MPZ720792 MZN720792:MZV720792 NJJ720792:NJR720792 NTF720792:NTN720792 ODB720792:ODJ720792 OMX720792:ONF720792 OWT720792:OXB720792 PGP720792:PGX720792 PQL720792:PQT720792 QAH720792:QAP720792 QKD720792:QKL720792 QTZ720792:QUH720792 RDV720792:RED720792 RNR720792:RNZ720792 RXN720792:RXV720792 SHJ720792:SHR720792 SRF720792:SRN720792 TBB720792:TBJ720792 TKX720792:TLF720792 TUT720792:TVB720792 UEP720792:UEX720792 UOL720792:UOT720792 UYH720792:UYP720792 VID720792:VIL720792 VRZ720792:VSH720792 WBV720792:WCD720792 WLR720792:WLZ720792 WVN720792:WVV720792 F786328:N786328 JB786328:JJ786328 SX786328:TF786328 ACT786328:ADB786328 AMP786328:AMX786328 AWL786328:AWT786328 BGH786328:BGP786328 BQD786328:BQL786328 BZZ786328:CAH786328 CJV786328:CKD786328 CTR786328:CTZ786328 DDN786328:DDV786328 DNJ786328:DNR786328 DXF786328:DXN786328 EHB786328:EHJ786328 EQX786328:ERF786328 FAT786328:FBB786328 FKP786328:FKX786328 FUL786328:FUT786328 GEH786328:GEP786328 GOD786328:GOL786328 GXZ786328:GYH786328 HHV786328:HID786328 HRR786328:HRZ786328 IBN786328:IBV786328 ILJ786328:ILR786328 IVF786328:IVN786328 JFB786328:JFJ786328 JOX786328:JPF786328 JYT786328:JZB786328 KIP786328:KIX786328 KSL786328:KST786328 LCH786328:LCP786328 LMD786328:LML786328 LVZ786328:LWH786328 MFV786328:MGD786328 MPR786328:MPZ786328 MZN786328:MZV786328 NJJ786328:NJR786328 NTF786328:NTN786328 ODB786328:ODJ786328 OMX786328:ONF786328 OWT786328:OXB786328 PGP786328:PGX786328 PQL786328:PQT786328 QAH786328:QAP786328 QKD786328:QKL786328 QTZ786328:QUH786328 RDV786328:RED786328 RNR786328:RNZ786328 RXN786328:RXV786328 SHJ786328:SHR786328 SRF786328:SRN786328 TBB786328:TBJ786328 TKX786328:TLF786328 TUT786328:TVB786328 UEP786328:UEX786328 UOL786328:UOT786328 UYH786328:UYP786328 VID786328:VIL786328 VRZ786328:VSH786328 WBV786328:WCD786328 WLR786328:WLZ786328 WVN786328:WVV786328 F851864:N851864 JB851864:JJ851864 SX851864:TF851864 ACT851864:ADB851864 AMP851864:AMX851864 AWL851864:AWT851864 BGH851864:BGP851864 BQD851864:BQL851864 BZZ851864:CAH851864 CJV851864:CKD851864 CTR851864:CTZ851864 DDN851864:DDV851864 DNJ851864:DNR851864 DXF851864:DXN851864 EHB851864:EHJ851864 EQX851864:ERF851864 FAT851864:FBB851864 FKP851864:FKX851864 FUL851864:FUT851864 GEH851864:GEP851864 GOD851864:GOL851864 GXZ851864:GYH851864 HHV851864:HID851864 HRR851864:HRZ851864 IBN851864:IBV851864 ILJ851864:ILR851864 IVF851864:IVN851864 JFB851864:JFJ851864 JOX851864:JPF851864 JYT851864:JZB851864 KIP851864:KIX851864 KSL851864:KST851864 LCH851864:LCP851864 LMD851864:LML851864 LVZ851864:LWH851864 MFV851864:MGD851864 MPR851864:MPZ851864 MZN851864:MZV851864 NJJ851864:NJR851864 NTF851864:NTN851864 ODB851864:ODJ851864 OMX851864:ONF851864 OWT851864:OXB851864 PGP851864:PGX851864 PQL851864:PQT851864 QAH851864:QAP851864 QKD851864:QKL851864 QTZ851864:QUH851864 RDV851864:RED851864 RNR851864:RNZ851864 RXN851864:RXV851864 SHJ851864:SHR851864 SRF851864:SRN851864 TBB851864:TBJ851864 TKX851864:TLF851864 TUT851864:TVB851864 UEP851864:UEX851864 UOL851864:UOT851864 UYH851864:UYP851864 VID851864:VIL851864 VRZ851864:VSH851864 WBV851864:WCD851864 WLR851864:WLZ851864 WVN851864:WVV851864 F917400:N917400 JB917400:JJ917400 SX917400:TF917400 ACT917400:ADB917400 AMP917400:AMX917400 AWL917400:AWT917400 BGH917400:BGP917400 BQD917400:BQL917400 BZZ917400:CAH917400 CJV917400:CKD917400 CTR917400:CTZ917400 DDN917400:DDV917400 DNJ917400:DNR917400 DXF917400:DXN917400 EHB917400:EHJ917400 EQX917400:ERF917400 FAT917400:FBB917400 FKP917400:FKX917400 FUL917400:FUT917400 GEH917400:GEP917400 GOD917400:GOL917400 GXZ917400:GYH917400 HHV917400:HID917400 HRR917400:HRZ917400 IBN917400:IBV917400 ILJ917400:ILR917400 IVF917400:IVN917400 JFB917400:JFJ917400 JOX917400:JPF917400 JYT917400:JZB917400 KIP917400:KIX917400 KSL917400:KST917400 LCH917400:LCP917400 LMD917400:LML917400 LVZ917400:LWH917400 MFV917400:MGD917400 MPR917400:MPZ917400 MZN917400:MZV917400 NJJ917400:NJR917400 NTF917400:NTN917400 ODB917400:ODJ917400 OMX917400:ONF917400 OWT917400:OXB917400 PGP917400:PGX917400 PQL917400:PQT917400 QAH917400:QAP917400 QKD917400:QKL917400 QTZ917400:QUH917400 RDV917400:RED917400 RNR917400:RNZ917400 RXN917400:RXV917400 SHJ917400:SHR917400 SRF917400:SRN917400 TBB917400:TBJ917400 TKX917400:TLF917400 TUT917400:TVB917400 UEP917400:UEX917400 UOL917400:UOT917400 UYH917400:UYP917400 VID917400:VIL917400 VRZ917400:VSH917400 WBV917400:WCD917400 WLR917400:WLZ917400 WVN917400:WVV917400 F982936:N982936 JB982936:JJ982936 SX982936:TF982936 ACT982936:ADB982936 AMP982936:AMX982936 AWL982936:AWT982936 BGH982936:BGP982936 BQD982936:BQL982936 BZZ982936:CAH982936 CJV982936:CKD982936 CTR982936:CTZ982936 DDN982936:DDV982936 DNJ982936:DNR982936 DXF982936:DXN982936 EHB982936:EHJ982936 EQX982936:ERF982936 FAT982936:FBB982936 FKP982936:FKX982936 FUL982936:FUT982936 GEH982936:GEP982936 GOD982936:GOL982936 GXZ982936:GYH982936 HHV982936:HID982936 HRR982936:HRZ982936 IBN982936:IBV982936 ILJ982936:ILR982936 IVF982936:IVN982936 JFB982936:JFJ982936 JOX982936:JPF982936 JYT982936:JZB982936 KIP982936:KIX982936 KSL982936:KST982936 LCH982936:LCP982936 LMD982936:LML982936 LVZ982936:LWH982936 MFV982936:MGD982936 MPR982936:MPZ982936 MZN982936:MZV982936 NJJ982936:NJR982936 NTF982936:NTN982936 ODB982936:ODJ982936 OMX982936:ONF982936 OWT982936:OXB982936 PGP982936:PGX982936 PQL982936:PQT982936 QAH982936:QAP982936 QKD982936:QKL982936 QTZ982936:QUH982936 RDV982936:RED982936 RNR982936:RNZ982936 RXN982936:RXV982936 SHJ982936:SHR982936 SRF982936:SRN982936 TBB982936:TBJ982936 TKX982936:TLF982936 TUT982936:TVB982936 UEP982936:UEX982936 UOL982936:UOT982936 UYH982936:UYP982936 VID982936:VIL982936 VRZ982936:VSH982936 WBV982936:WCD982936 WLR982936:WLZ982936 JB21:JJ21 SX21:TF21 ACT21:ADB21 AMP21:AMX21 AWL21:AWT21 BGH21:BGP21 BQD21:BQL21 BZZ21:CAH21 CJV21:CKD21 CTR21:CTZ21 DDN21:DDV21 DNJ21:DNR21 DXF21:DXN21 EHB21:EHJ21 EQX21:ERF21 FAT21:FBB21 FKP21:FKX21 FUL21:FUT21 GEH21:GEP21 GOD21:GOL21 GXZ21:GYH21 HHV21:HID21 HRR21:HRZ21 IBN21:IBV21 ILJ21:ILR21 IVF21:IVN21 JFB21:JFJ21 JOX21:JPF21 JYT21:JZB21 KIP21:KIX21 KSL21:KST21 LCH21:LCP21 LMD21:LML21 LVZ21:LWH21 MFV21:MGD21 MPR21:MPZ21 MZN21:MZV21 NJJ21:NJR21 NTF21:NTN21 ODB21:ODJ21 OMX21:ONF21 OWT21:OXB21 PGP21:PGX21 PQL21:PQT21 QAH21:QAP21 QKD21:QKL21 QTZ21:QUH21 RDV21:RED21 RNR21:RNZ21 RXN21:RXV21 SHJ21:SHR21 SRF21:SRN21 TBB21:TBJ21 TKX21:TLF21 TUT21:TVB21 UEP21:UEX21 UOL21:UOT21 UYH21:UYP21 VID21:VIL21 VRZ21:VSH21 WBV21:WCD21 WLR21:WLZ21 WVN21:WVV21"/>
    <dataValidation type="date" operator="greaterThan" allowBlank="1" showInputMessage="1" showErrorMessage="1" errorTitle="Fecha del oficio del municipio" error="El dato ingresado no corresponde a una fecha" prompt="Ingresar la fecha del oficio del municipio." sqref="WVO982938:WVV982938 G65434:N65434 JC65434:JJ65434 SY65434:TF65434 ACU65434:ADB65434 AMQ65434:AMX65434 AWM65434:AWT65434 BGI65434:BGP65434 BQE65434:BQL65434 CAA65434:CAH65434 CJW65434:CKD65434 CTS65434:CTZ65434 DDO65434:DDV65434 DNK65434:DNR65434 DXG65434:DXN65434 EHC65434:EHJ65434 EQY65434:ERF65434 FAU65434:FBB65434 FKQ65434:FKX65434 FUM65434:FUT65434 GEI65434:GEP65434 GOE65434:GOL65434 GYA65434:GYH65434 HHW65434:HID65434 HRS65434:HRZ65434 IBO65434:IBV65434 ILK65434:ILR65434 IVG65434:IVN65434 JFC65434:JFJ65434 JOY65434:JPF65434 JYU65434:JZB65434 KIQ65434:KIX65434 KSM65434:KST65434 LCI65434:LCP65434 LME65434:LML65434 LWA65434:LWH65434 MFW65434:MGD65434 MPS65434:MPZ65434 MZO65434:MZV65434 NJK65434:NJR65434 NTG65434:NTN65434 ODC65434:ODJ65434 OMY65434:ONF65434 OWU65434:OXB65434 PGQ65434:PGX65434 PQM65434:PQT65434 QAI65434:QAP65434 QKE65434:QKL65434 QUA65434:QUH65434 RDW65434:RED65434 RNS65434:RNZ65434 RXO65434:RXV65434 SHK65434:SHR65434 SRG65434:SRN65434 TBC65434:TBJ65434 TKY65434:TLF65434 TUU65434:TVB65434 UEQ65434:UEX65434 UOM65434:UOT65434 UYI65434:UYP65434 VIE65434:VIL65434 VSA65434:VSH65434 WBW65434:WCD65434 WLS65434:WLZ65434 WVO65434:WVV65434 G130970:N130970 JC130970:JJ130970 SY130970:TF130970 ACU130970:ADB130970 AMQ130970:AMX130970 AWM130970:AWT130970 BGI130970:BGP130970 BQE130970:BQL130970 CAA130970:CAH130970 CJW130970:CKD130970 CTS130970:CTZ130970 DDO130970:DDV130970 DNK130970:DNR130970 DXG130970:DXN130970 EHC130970:EHJ130970 EQY130970:ERF130970 FAU130970:FBB130970 FKQ130970:FKX130970 FUM130970:FUT130970 GEI130970:GEP130970 GOE130970:GOL130970 GYA130970:GYH130970 HHW130970:HID130970 HRS130970:HRZ130970 IBO130970:IBV130970 ILK130970:ILR130970 IVG130970:IVN130970 JFC130970:JFJ130970 JOY130970:JPF130970 JYU130970:JZB130970 KIQ130970:KIX130970 KSM130970:KST130970 LCI130970:LCP130970 LME130970:LML130970 LWA130970:LWH130970 MFW130970:MGD130970 MPS130970:MPZ130970 MZO130970:MZV130970 NJK130970:NJR130970 NTG130970:NTN130970 ODC130970:ODJ130970 OMY130970:ONF130970 OWU130970:OXB130970 PGQ130970:PGX130970 PQM130970:PQT130970 QAI130970:QAP130970 QKE130970:QKL130970 QUA130970:QUH130970 RDW130970:RED130970 RNS130970:RNZ130970 RXO130970:RXV130970 SHK130970:SHR130970 SRG130970:SRN130970 TBC130970:TBJ130970 TKY130970:TLF130970 TUU130970:TVB130970 UEQ130970:UEX130970 UOM130970:UOT130970 UYI130970:UYP130970 VIE130970:VIL130970 VSA130970:VSH130970 WBW130970:WCD130970 WLS130970:WLZ130970 WVO130970:WVV130970 G196506:N196506 JC196506:JJ196506 SY196506:TF196506 ACU196506:ADB196506 AMQ196506:AMX196506 AWM196506:AWT196506 BGI196506:BGP196506 BQE196506:BQL196506 CAA196506:CAH196506 CJW196506:CKD196506 CTS196506:CTZ196506 DDO196506:DDV196506 DNK196506:DNR196506 DXG196506:DXN196506 EHC196506:EHJ196506 EQY196506:ERF196506 FAU196506:FBB196506 FKQ196506:FKX196506 FUM196506:FUT196506 GEI196506:GEP196506 GOE196506:GOL196506 GYA196506:GYH196506 HHW196506:HID196506 HRS196506:HRZ196506 IBO196506:IBV196506 ILK196506:ILR196506 IVG196506:IVN196506 JFC196506:JFJ196506 JOY196506:JPF196506 JYU196506:JZB196506 KIQ196506:KIX196506 KSM196506:KST196506 LCI196506:LCP196506 LME196506:LML196506 LWA196506:LWH196506 MFW196506:MGD196506 MPS196506:MPZ196506 MZO196506:MZV196506 NJK196506:NJR196506 NTG196506:NTN196506 ODC196506:ODJ196506 OMY196506:ONF196506 OWU196506:OXB196506 PGQ196506:PGX196506 PQM196506:PQT196506 QAI196506:QAP196506 QKE196506:QKL196506 QUA196506:QUH196506 RDW196506:RED196506 RNS196506:RNZ196506 RXO196506:RXV196506 SHK196506:SHR196506 SRG196506:SRN196506 TBC196506:TBJ196506 TKY196506:TLF196506 TUU196506:TVB196506 UEQ196506:UEX196506 UOM196506:UOT196506 UYI196506:UYP196506 VIE196506:VIL196506 VSA196506:VSH196506 WBW196506:WCD196506 WLS196506:WLZ196506 WVO196506:WVV196506 G262042:N262042 JC262042:JJ262042 SY262042:TF262042 ACU262042:ADB262042 AMQ262042:AMX262042 AWM262042:AWT262042 BGI262042:BGP262042 BQE262042:BQL262042 CAA262042:CAH262042 CJW262042:CKD262042 CTS262042:CTZ262042 DDO262042:DDV262042 DNK262042:DNR262042 DXG262042:DXN262042 EHC262042:EHJ262042 EQY262042:ERF262042 FAU262042:FBB262042 FKQ262042:FKX262042 FUM262042:FUT262042 GEI262042:GEP262042 GOE262042:GOL262042 GYA262042:GYH262042 HHW262042:HID262042 HRS262042:HRZ262042 IBO262042:IBV262042 ILK262042:ILR262042 IVG262042:IVN262042 JFC262042:JFJ262042 JOY262042:JPF262042 JYU262042:JZB262042 KIQ262042:KIX262042 KSM262042:KST262042 LCI262042:LCP262042 LME262042:LML262042 LWA262042:LWH262042 MFW262042:MGD262042 MPS262042:MPZ262042 MZO262042:MZV262042 NJK262042:NJR262042 NTG262042:NTN262042 ODC262042:ODJ262042 OMY262042:ONF262042 OWU262042:OXB262042 PGQ262042:PGX262042 PQM262042:PQT262042 QAI262042:QAP262042 QKE262042:QKL262042 QUA262042:QUH262042 RDW262042:RED262042 RNS262042:RNZ262042 RXO262042:RXV262042 SHK262042:SHR262042 SRG262042:SRN262042 TBC262042:TBJ262042 TKY262042:TLF262042 TUU262042:TVB262042 UEQ262042:UEX262042 UOM262042:UOT262042 UYI262042:UYP262042 VIE262042:VIL262042 VSA262042:VSH262042 WBW262042:WCD262042 WLS262042:WLZ262042 WVO262042:WVV262042 G327578:N327578 JC327578:JJ327578 SY327578:TF327578 ACU327578:ADB327578 AMQ327578:AMX327578 AWM327578:AWT327578 BGI327578:BGP327578 BQE327578:BQL327578 CAA327578:CAH327578 CJW327578:CKD327578 CTS327578:CTZ327578 DDO327578:DDV327578 DNK327578:DNR327578 DXG327578:DXN327578 EHC327578:EHJ327578 EQY327578:ERF327578 FAU327578:FBB327578 FKQ327578:FKX327578 FUM327578:FUT327578 GEI327578:GEP327578 GOE327578:GOL327578 GYA327578:GYH327578 HHW327578:HID327578 HRS327578:HRZ327578 IBO327578:IBV327578 ILK327578:ILR327578 IVG327578:IVN327578 JFC327578:JFJ327578 JOY327578:JPF327578 JYU327578:JZB327578 KIQ327578:KIX327578 KSM327578:KST327578 LCI327578:LCP327578 LME327578:LML327578 LWA327578:LWH327578 MFW327578:MGD327578 MPS327578:MPZ327578 MZO327578:MZV327578 NJK327578:NJR327578 NTG327578:NTN327578 ODC327578:ODJ327578 OMY327578:ONF327578 OWU327578:OXB327578 PGQ327578:PGX327578 PQM327578:PQT327578 QAI327578:QAP327578 QKE327578:QKL327578 QUA327578:QUH327578 RDW327578:RED327578 RNS327578:RNZ327578 RXO327578:RXV327578 SHK327578:SHR327578 SRG327578:SRN327578 TBC327578:TBJ327578 TKY327578:TLF327578 TUU327578:TVB327578 UEQ327578:UEX327578 UOM327578:UOT327578 UYI327578:UYP327578 VIE327578:VIL327578 VSA327578:VSH327578 WBW327578:WCD327578 WLS327578:WLZ327578 WVO327578:WVV327578 G393114:N393114 JC393114:JJ393114 SY393114:TF393114 ACU393114:ADB393114 AMQ393114:AMX393114 AWM393114:AWT393114 BGI393114:BGP393114 BQE393114:BQL393114 CAA393114:CAH393114 CJW393114:CKD393114 CTS393114:CTZ393114 DDO393114:DDV393114 DNK393114:DNR393114 DXG393114:DXN393114 EHC393114:EHJ393114 EQY393114:ERF393114 FAU393114:FBB393114 FKQ393114:FKX393114 FUM393114:FUT393114 GEI393114:GEP393114 GOE393114:GOL393114 GYA393114:GYH393114 HHW393114:HID393114 HRS393114:HRZ393114 IBO393114:IBV393114 ILK393114:ILR393114 IVG393114:IVN393114 JFC393114:JFJ393114 JOY393114:JPF393114 JYU393114:JZB393114 KIQ393114:KIX393114 KSM393114:KST393114 LCI393114:LCP393114 LME393114:LML393114 LWA393114:LWH393114 MFW393114:MGD393114 MPS393114:MPZ393114 MZO393114:MZV393114 NJK393114:NJR393114 NTG393114:NTN393114 ODC393114:ODJ393114 OMY393114:ONF393114 OWU393114:OXB393114 PGQ393114:PGX393114 PQM393114:PQT393114 QAI393114:QAP393114 QKE393114:QKL393114 QUA393114:QUH393114 RDW393114:RED393114 RNS393114:RNZ393114 RXO393114:RXV393114 SHK393114:SHR393114 SRG393114:SRN393114 TBC393114:TBJ393114 TKY393114:TLF393114 TUU393114:TVB393114 UEQ393114:UEX393114 UOM393114:UOT393114 UYI393114:UYP393114 VIE393114:VIL393114 VSA393114:VSH393114 WBW393114:WCD393114 WLS393114:WLZ393114 WVO393114:WVV393114 G458650:N458650 JC458650:JJ458650 SY458650:TF458650 ACU458650:ADB458650 AMQ458650:AMX458650 AWM458650:AWT458650 BGI458650:BGP458650 BQE458650:BQL458650 CAA458650:CAH458650 CJW458650:CKD458650 CTS458650:CTZ458650 DDO458650:DDV458650 DNK458650:DNR458650 DXG458650:DXN458650 EHC458650:EHJ458650 EQY458650:ERF458650 FAU458650:FBB458650 FKQ458650:FKX458650 FUM458650:FUT458650 GEI458650:GEP458650 GOE458650:GOL458650 GYA458650:GYH458650 HHW458650:HID458650 HRS458650:HRZ458650 IBO458650:IBV458650 ILK458650:ILR458650 IVG458650:IVN458650 JFC458650:JFJ458650 JOY458650:JPF458650 JYU458650:JZB458650 KIQ458650:KIX458650 KSM458650:KST458650 LCI458650:LCP458650 LME458650:LML458650 LWA458650:LWH458650 MFW458650:MGD458650 MPS458650:MPZ458650 MZO458650:MZV458650 NJK458650:NJR458650 NTG458650:NTN458650 ODC458650:ODJ458650 OMY458650:ONF458650 OWU458650:OXB458650 PGQ458650:PGX458650 PQM458650:PQT458650 QAI458650:QAP458650 QKE458650:QKL458650 QUA458650:QUH458650 RDW458650:RED458650 RNS458650:RNZ458650 RXO458650:RXV458650 SHK458650:SHR458650 SRG458650:SRN458650 TBC458650:TBJ458650 TKY458650:TLF458650 TUU458650:TVB458650 UEQ458650:UEX458650 UOM458650:UOT458650 UYI458650:UYP458650 VIE458650:VIL458650 VSA458650:VSH458650 WBW458650:WCD458650 WLS458650:WLZ458650 WVO458650:WVV458650 G524186:N524186 JC524186:JJ524186 SY524186:TF524186 ACU524186:ADB524186 AMQ524186:AMX524186 AWM524186:AWT524186 BGI524186:BGP524186 BQE524186:BQL524186 CAA524186:CAH524186 CJW524186:CKD524186 CTS524186:CTZ524186 DDO524186:DDV524186 DNK524186:DNR524186 DXG524186:DXN524186 EHC524186:EHJ524186 EQY524186:ERF524186 FAU524186:FBB524186 FKQ524186:FKX524186 FUM524186:FUT524186 GEI524186:GEP524186 GOE524186:GOL524186 GYA524186:GYH524186 HHW524186:HID524186 HRS524186:HRZ524186 IBO524186:IBV524186 ILK524186:ILR524186 IVG524186:IVN524186 JFC524186:JFJ524186 JOY524186:JPF524186 JYU524186:JZB524186 KIQ524186:KIX524186 KSM524186:KST524186 LCI524186:LCP524186 LME524186:LML524186 LWA524186:LWH524186 MFW524186:MGD524186 MPS524186:MPZ524186 MZO524186:MZV524186 NJK524186:NJR524186 NTG524186:NTN524186 ODC524186:ODJ524186 OMY524186:ONF524186 OWU524186:OXB524186 PGQ524186:PGX524186 PQM524186:PQT524186 QAI524186:QAP524186 QKE524186:QKL524186 QUA524186:QUH524186 RDW524186:RED524186 RNS524186:RNZ524186 RXO524186:RXV524186 SHK524186:SHR524186 SRG524186:SRN524186 TBC524186:TBJ524186 TKY524186:TLF524186 TUU524186:TVB524186 UEQ524186:UEX524186 UOM524186:UOT524186 UYI524186:UYP524186 VIE524186:VIL524186 VSA524186:VSH524186 WBW524186:WCD524186 WLS524186:WLZ524186 WVO524186:WVV524186 G589722:N589722 JC589722:JJ589722 SY589722:TF589722 ACU589722:ADB589722 AMQ589722:AMX589722 AWM589722:AWT589722 BGI589722:BGP589722 BQE589722:BQL589722 CAA589722:CAH589722 CJW589722:CKD589722 CTS589722:CTZ589722 DDO589722:DDV589722 DNK589722:DNR589722 DXG589722:DXN589722 EHC589722:EHJ589722 EQY589722:ERF589722 FAU589722:FBB589722 FKQ589722:FKX589722 FUM589722:FUT589722 GEI589722:GEP589722 GOE589722:GOL589722 GYA589722:GYH589722 HHW589722:HID589722 HRS589722:HRZ589722 IBO589722:IBV589722 ILK589722:ILR589722 IVG589722:IVN589722 JFC589722:JFJ589722 JOY589722:JPF589722 JYU589722:JZB589722 KIQ589722:KIX589722 KSM589722:KST589722 LCI589722:LCP589722 LME589722:LML589722 LWA589722:LWH589722 MFW589722:MGD589722 MPS589722:MPZ589722 MZO589722:MZV589722 NJK589722:NJR589722 NTG589722:NTN589722 ODC589722:ODJ589722 OMY589722:ONF589722 OWU589722:OXB589722 PGQ589722:PGX589722 PQM589722:PQT589722 QAI589722:QAP589722 QKE589722:QKL589722 QUA589722:QUH589722 RDW589722:RED589722 RNS589722:RNZ589722 RXO589722:RXV589722 SHK589722:SHR589722 SRG589722:SRN589722 TBC589722:TBJ589722 TKY589722:TLF589722 TUU589722:TVB589722 UEQ589722:UEX589722 UOM589722:UOT589722 UYI589722:UYP589722 VIE589722:VIL589722 VSA589722:VSH589722 WBW589722:WCD589722 WLS589722:WLZ589722 WVO589722:WVV589722 G655258:N655258 JC655258:JJ655258 SY655258:TF655258 ACU655258:ADB655258 AMQ655258:AMX655258 AWM655258:AWT655258 BGI655258:BGP655258 BQE655258:BQL655258 CAA655258:CAH655258 CJW655258:CKD655258 CTS655258:CTZ655258 DDO655258:DDV655258 DNK655258:DNR655258 DXG655258:DXN655258 EHC655258:EHJ655258 EQY655258:ERF655258 FAU655258:FBB655258 FKQ655258:FKX655258 FUM655258:FUT655258 GEI655258:GEP655258 GOE655258:GOL655258 GYA655258:GYH655258 HHW655258:HID655258 HRS655258:HRZ655258 IBO655258:IBV655258 ILK655258:ILR655258 IVG655258:IVN655258 JFC655258:JFJ655258 JOY655258:JPF655258 JYU655258:JZB655258 KIQ655258:KIX655258 KSM655258:KST655258 LCI655258:LCP655258 LME655258:LML655258 LWA655258:LWH655258 MFW655258:MGD655258 MPS655258:MPZ655258 MZO655258:MZV655258 NJK655258:NJR655258 NTG655258:NTN655258 ODC655258:ODJ655258 OMY655258:ONF655258 OWU655258:OXB655258 PGQ655258:PGX655258 PQM655258:PQT655258 QAI655258:QAP655258 QKE655258:QKL655258 QUA655258:QUH655258 RDW655258:RED655258 RNS655258:RNZ655258 RXO655258:RXV655258 SHK655258:SHR655258 SRG655258:SRN655258 TBC655258:TBJ655258 TKY655258:TLF655258 TUU655258:TVB655258 UEQ655258:UEX655258 UOM655258:UOT655258 UYI655258:UYP655258 VIE655258:VIL655258 VSA655258:VSH655258 WBW655258:WCD655258 WLS655258:WLZ655258 WVO655258:WVV655258 G720794:N720794 JC720794:JJ720794 SY720794:TF720794 ACU720794:ADB720794 AMQ720794:AMX720794 AWM720794:AWT720794 BGI720794:BGP720794 BQE720794:BQL720794 CAA720794:CAH720794 CJW720794:CKD720794 CTS720794:CTZ720794 DDO720794:DDV720794 DNK720794:DNR720794 DXG720794:DXN720794 EHC720794:EHJ720794 EQY720794:ERF720794 FAU720794:FBB720794 FKQ720794:FKX720794 FUM720794:FUT720794 GEI720794:GEP720794 GOE720794:GOL720794 GYA720794:GYH720794 HHW720794:HID720794 HRS720794:HRZ720794 IBO720794:IBV720794 ILK720794:ILR720794 IVG720794:IVN720794 JFC720794:JFJ720794 JOY720794:JPF720794 JYU720794:JZB720794 KIQ720794:KIX720794 KSM720794:KST720794 LCI720794:LCP720794 LME720794:LML720794 LWA720794:LWH720794 MFW720794:MGD720794 MPS720794:MPZ720794 MZO720794:MZV720794 NJK720794:NJR720794 NTG720794:NTN720794 ODC720794:ODJ720794 OMY720794:ONF720794 OWU720794:OXB720794 PGQ720794:PGX720794 PQM720794:PQT720794 QAI720794:QAP720794 QKE720794:QKL720794 QUA720794:QUH720794 RDW720794:RED720794 RNS720794:RNZ720794 RXO720794:RXV720794 SHK720794:SHR720794 SRG720794:SRN720794 TBC720794:TBJ720794 TKY720794:TLF720794 TUU720794:TVB720794 UEQ720794:UEX720794 UOM720794:UOT720794 UYI720794:UYP720794 VIE720794:VIL720794 VSA720794:VSH720794 WBW720794:WCD720794 WLS720794:WLZ720794 WVO720794:WVV720794 G786330:N786330 JC786330:JJ786330 SY786330:TF786330 ACU786330:ADB786330 AMQ786330:AMX786330 AWM786330:AWT786330 BGI786330:BGP786330 BQE786330:BQL786330 CAA786330:CAH786330 CJW786330:CKD786330 CTS786330:CTZ786330 DDO786330:DDV786330 DNK786330:DNR786330 DXG786330:DXN786330 EHC786330:EHJ786330 EQY786330:ERF786330 FAU786330:FBB786330 FKQ786330:FKX786330 FUM786330:FUT786330 GEI786330:GEP786330 GOE786330:GOL786330 GYA786330:GYH786330 HHW786330:HID786330 HRS786330:HRZ786330 IBO786330:IBV786330 ILK786330:ILR786330 IVG786330:IVN786330 JFC786330:JFJ786330 JOY786330:JPF786330 JYU786330:JZB786330 KIQ786330:KIX786330 KSM786330:KST786330 LCI786330:LCP786330 LME786330:LML786330 LWA786330:LWH786330 MFW786330:MGD786330 MPS786330:MPZ786330 MZO786330:MZV786330 NJK786330:NJR786330 NTG786330:NTN786330 ODC786330:ODJ786330 OMY786330:ONF786330 OWU786330:OXB786330 PGQ786330:PGX786330 PQM786330:PQT786330 QAI786330:QAP786330 QKE786330:QKL786330 QUA786330:QUH786330 RDW786330:RED786330 RNS786330:RNZ786330 RXO786330:RXV786330 SHK786330:SHR786330 SRG786330:SRN786330 TBC786330:TBJ786330 TKY786330:TLF786330 TUU786330:TVB786330 UEQ786330:UEX786330 UOM786330:UOT786330 UYI786330:UYP786330 VIE786330:VIL786330 VSA786330:VSH786330 WBW786330:WCD786330 WLS786330:WLZ786330 WVO786330:WVV786330 G851866:N851866 JC851866:JJ851866 SY851866:TF851866 ACU851866:ADB851866 AMQ851866:AMX851866 AWM851866:AWT851866 BGI851866:BGP851866 BQE851866:BQL851866 CAA851866:CAH851866 CJW851866:CKD851866 CTS851866:CTZ851866 DDO851866:DDV851866 DNK851866:DNR851866 DXG851866:DXN851866 EHC851866:EHJ851866 EQY851866:ERF851866 FAU851866:FBB851866 FKQ851866:FKX851866 FUM851866:FUT851866 GEI851866:GEP851866 GOE851866:GOL851866 GYA851866:GYH851866 HHW851866:HID851866 HRS851866:HRZ851866 IBO851866:IBV851866 ILK851866:ILR851866 IVG851866:IVN851866 JFC851866:JFJ851866 JOY851866:JPF851866 JYU851866:JZB851866 KIQ851866:KIX851866 KSM851866:KST851866 LCI851866:LCP851866 LME851866:LML851866 LWA851866:LWH851866 MFW851866:MGD851866 MPS851866:MPZ851866 MZO851866:MZV851866 NJK851866:NJR851866 NTG851866:NTN851866 ODC851866:ODJ851866 OMY851866:ONF851866 OWU851866:OXB851866 PGQ851866:PGX851866 PQM851866:PQT851866 QAI851866:QAP851866 QKE851866:QKL851866 QUA851866:QUH851866 RDW851866:RED851866 RNS851866:RNZ851866 RXO851866:RXV851866 SHK851866:SHR851866 SRG851866:SRN851866 TBC851866:TBJ851866 TKY851866:TLF851866 TUU851866:TVB851866 UEQ851866:UEX851866 UOM851866:UOT851866 UYI851866:UYP851866 VIE851866:VIL851866 VSA851866:VSH851866 WBW851866:WCD851866 WLS851866:WLZ851866 WVO851866:WVV851866 G917402:N917402 JC917402:JJ917402 SY917402:TF917402 ACU917402:ADB917402 AMQ917402:AMX917402 AWM917402:AWT917402 BGI917402:BGP917402 BQE917402:BQL917402 CAA917402:CAH917402 CJW917402:CKD917402 CTS917402:CTZ917402 DDO917402:DDV917402 DNK917402:DNR917402 DXG917402:DXN917402 EHC917402:EHJ917402 EQY917402:ERF917402 FAU917402:FBB917402 FKQ917402:FKX917402 FUM917402:FUT917402 GEI917402:GEP917402 GOE917402:GOL917402 GYA917402:GYH917402 HHW917402:HID917402 HRS917402:HRZ917402 IBO917402:IBV917402 ILK917402:ILR917402 IVG917402:IVN917402 JFC917402:JFJ917402 JOY917402:JPF917402 JYU917402:JZB917402 KIQ917402:KIX917402 KSM917402:KST917402 LCI917402:LCP917402 LME917402:LML917402 LWA917402:LWH917402 MFW917402:MGD917402 MPS917402:MPZ917402 MZO917402:MZV917402 NJK917402:NJR917402 NTG917402:NTN917402 ODC917402:ODJ917402 OMY917402:ONF917402 OWU917402:OXB917402 PGQ917402:PGX917402 PQM917402:PQT917402 QAI917402:QAP917402 QKE917402:QKL917402 QUA917402:QUH917402 RDW917402:RED917402 RNS917402:RNZ917402 RXO917402:RXV917402 SHK917402:SHR917402 SRG917402:SRN917402 TBC917402:TBJ917402 TKY917402:TLF917402 TUU917402:TVB917402 UEQ917402:UEX917402 UOM917402:UOT917402 UYI917402:UYP917402 VIE917402:VIL917402 VSA917402:VSH917402 WBW917402:WCD917402 WLS917402:WLZ917402 WVO917402:WVV917402 G982938:N982938 JC982938:JJ982938 SY982938:TF982938 ACU982938:ADB982938 AMQ982938:AMX982938 AWM982938:AWT982938 BGI982938:BGP982938 BQE982938:BQL982938 CAA982938:CAH982938 CJW982938:CKD982938 CTS982938:CTZ982938 DDO982938:DDV982938 DNK982938:DNR982938 DXG982938:DXN982938 EHC982938:EHJ982938 EQY982938:ERF982938 FAU982938:FBB982938 FKQ982938:FKX982938 FUM982938:FUT982938 GEI982938:GEP982938 GOE982938:GOL982938 GYA982938:GYH982938 HHW982938:HID982938 HRS982938:HRZ982938 IBO982938:IBV982938 ILK982938:ILR982938 IVG982938:IVN982938 JFC982938:JFJ982938 JOY982938:JPF982938 JYU982938:JZB982938 KIQ982938:KIX982938 KSM982938:KST982938 LCI982938:LCP982938 LME982938:LML982938 LWA982938:LWH982938 MFW982938:MGD982938 MPS982938:MPZ982938 MZO982938:MZV982938 NJK982938:NJR982938 NTG982938:NTN982938 ODC982938:ODJ982938 OMY982938:ONF982938 OWU982938:OXB982938 PGQ982938:PGX982938 PQM982938:PQT982938 QAI982938:QAP982938 QKE982938:QKL982938 QUA982938:QUH982938 RDW982938:RED982938 RNS982938:RNZ982938 RXO982938:RXV982938 SHK982938:SHR982938 SRG982938:SRN982938 TBC982938:TBJ982938 TKY982938:TLF982938 TUU982938:TVB982938 UEQ982938:UEX982938 UOM982938:UOT982938 UYI982938:UYP982938 VIE982938:VIL982938 VSA982938:VSH982938 WBW982938:WCD982938 WLS982938:WLZ982938 JC23:JJ23 SY23:TF23 ACU23:ADB23 AMQ23:AMX23 AWM23:AWT23 BGI23:BGP23 BQE23:BQL23 CAA23:CAH23 CJW23:CKD23 CTS23:CTZ23 DDO23:DDV23 DNK23:DNR23 DXG23:DXN23 EHC23:EHJ23 EQY23:ERF23 FAU23:FBB23 FKQ23:FKX23 FUM23:FUT23 GEI23:GEP23 GOE23:GOL23 GYA23:GYH23 HHW23:HID23 HRS23:HRZ23 IBO23:IBV23 ILK23:ILR23 IVG23:IVN23 JFC23:JFJ23 JOY23:JPF23 JYU23:JZB23 KIQ23:KIX23 KSM23:KST23 LCI23:LCP23 LME23:LML23 LWA23:LWH23 MFW23:MGD23 MPS23:MPZ23 MZO23:MZV23 NJK23:NJR23 NTG23:NTN23 ODC23:ODJ23 OMY23:ONF23 OWU23:OXB23 PGQ23:PGX23 PQM23:PQT23 QAI23:QAP23 QKE23:QKL23 QUA23:QUH23 RDW23:RED23 RNS23:RNZ23 RXO23:RXV23 SHK23:SHR23 SRG23:SRN23 TBC23:TBJ23 TKY23:TLF23 TUU23:TVB23 UEQ23:UEX23 UOM23:UOT23 UYI23:UYP23 VIE23:VIL23 VSA23:VSH23 WBW23:WCD23 WLS23:WLZ23 WVO23:WVV23">
      <formula1>39083</formula1>
    </dataValidation>
    <dataValidation type="date" operator="greaterThan" allowBlank="1" showInputMessage="1" showErrorMessage="1" errorTitle="Fecha de oficialía de partes" error="El dato ingresado no corresponde a una fecha." prompt="Ingresar la fecha conforme se recibió en la oficialía de partes._x000a_(dd-mm-aaaa)" sqref="WVU982932:WWB982932 M65428:T65428 JI65428:JP65428 TE65428:TL65428 ADA65428:ADH65428 AMW65428:AND65428 AWS65428:AWZ65428 BGO65428:BGV65428 BQK65428:BQR65428 CAG65428:CAN65428 CKC65428:CKJ65428 CTY65428:CUF65428 DDU65428:DEB65428 DNQ65428:DNX65428 DXM65428:DXT65428 EHI65428:EHP65428 ERE65428:ERL65428 FBA65428:FBH65428 FKW65428:FLD65428 FUS65428:FUZ65428 GEO65428:GEV65428 GOK65428:GOR65428 GYG65428:GYN65428 HIC65428:HIJ65428 HRY65428:HSF65428 IBU65428:ICB65428 ILQ65428:ILX65428 IVM65428:IVT65428 JFI65428:JFP65428 JPE65428:JPL65428 JZA65428:JZH65428 KIW65428:KJD65428 KSS65428:KSZ65428 LCO65428:LCV65428 LMK65428:LMR65428 LWG65428:LWN65428 MGC65428:MGJ65428 MPY65428:MQF65428 MZU65428:NAB65428 NJQ65428:NJX65428 NTM65428:NTT65428 ODI65428:ODP65428 ONE65428:ONL65428 OXA65428:OXH65428 PGW65428:PHD65428 PQS65428:PQZ65428 QAO65428:QAV65428 QKK65428:QKR65428 QUG65428:QUN65428 REC65428:REJ65428 RNY65428:ROF65428 RXU65428:RYB65428 SHQ65428:SHX65428 SRM65428:SRT65428 TBI65428:TBP65428 TLE65428:TLL65428 TVA65428:TVH65428 UEW65428:UFD65428 UOS65428:UOZ65428 UYO65428:UYV65428 VIK65428:VIR65428 VSG65428:VSN65428 WCC65428:WCJ65428 WLY65428:WMF65428 WVU65428:WWB65428 M130964:T130964 JI130964:JP130964 TE130964:TL130964 ADA130964:ADH130964 AMW130964:AND130964 AWS130964:AWZ130964 BGO130964:BGV130964 BQK130964:BQR130964 CAG130964:CAN130964 CKC130964:CKJ130964 CTY130964:CUF130964 DDU130964:DEB130964 DNQ130964:DNX130964 DXM130964:DXT130964 EHI130964:EHP130964 ERE130964:ERL130964 FBA130964:FBH130964 FKW130964:FLD130964 FUS130964:FUZ130964 GEO130964:GEV130964 GOK130964:GOR130964 GYG130964:GYN130964 HIC130964:HIJ130964 HRY130964:HSF130964 IBU130964:ICB130964 ILQ130964:ILX130964 IVM130964:IVT130964 JFI130964:JFP130964 JPE130964:JPL130964 JZA130964:JZH130964 KIW130964:KJD130964 KSS130964:KSZ130964 LCO130964:LCV130964 LMK130964:LMR130964 LWG130964:LWN130964 MGC130964:MGJ130964 MPY130964:MQF130964 MZU130964:NAB130964 NJQ130964:NJX130964 NTM130964:NTT130964 ODI130964:ODP130964 ONE130964:ONL130964 OXA130964:OXH130964 PGW130964:PHD130964 PQS130964:PQZ130964 QAO130964:QAV130964 QKK130964:QKR130964 QUG130964:QUN130964 REC130964:REJ130964 RNY130964:ROF130964 RXU130964:RYB130964 SHQ130964:SHX130964 SRM130964:SRT130964 TBI130964:TBP130964 TLE130964:TLL130964 TVA130964:TVH130964 UEW130964:UFD130964 UOS130964:UOZ130964 UYO130964:UYV130964 VIK130964:VIR130964 VSG130964:VSN130964 WCC130964:WCJ130964 WLY130964:WMF130964 WVU130964:WWB130964 M196500:T196500 JI196500:JP196500 TE196500:TL196500 ADA196500:ADH196500 AMW196500:AND196500 AWS196500:AWZ196500 BGO196500:BGV196500 BQK196500:BQR196500 CAG196500:CAN196500 CKC196500:CKJ196500 CTY196500:CUF196500 DDU196500:DEB196500 DNQ196500:DNX196500 DXM196500:DXT196500 EHI196500:EHP196500 ERE196500:ERL196500 FBA196500:FBH196500 FKW196500:FLD196500 FUS196500:FUZ196500 GEO196500:GEV196500 GOK196500:GOR196500 GYG196500:GYN196500 HIC196500:HIJ196500 HRY196500:HSF196500 IBU196500:ICB196500 ILQ196500:ILX196500 IVM196500:IVT196500 JFI196500:JFP196500 JPE196500:JPL196500 JZA196500:JZH196500 KIW196500:KJD196500 KSS196500:KSZ196500 LCO196500:LCV196500 LMK196500:LMR196500 LWG196500:LWN196500 MGC196500:MGJ196500 MPY196500:MQF196500 MZU196500:NAB196500 NJQ196500:NJX196500 NTM196500:NTT196500 ODI196500:ODP196500 ONE196500:ONL196500 OXA196500:OXH196500 PGW196500:PHD196500 PQS196500:PQZ196500 QAO196500:QAV196500 QKK196500:QKR196500 QUG196500:QUN196500 REC196500:REJ196500 RNY196500:ROF196500 RXU196500:RYB196500 SHQ196500:SHX196500 SRM196500:SRT196500 TBI196500:TBP196500 TLE196500:TLL196500 TVA196500:TVH196500 UEW196500:UFD196500 UOS196500:UOZ196500 UYO196500:UYV196500 VIK196500:VIR196500 VSG196500:VSN196500 WCC196500:WCJ196500 WLY196500:WMF196500 WVU196500:WWB196500 M262036:T262036 JI262036:JP262036 TE262036:TL262036 ADA262036:ADH262036 AMW262036:AND262036 AWS262036:AWZ262036 BGO262036:BGV262036 BQK262036:BQR262036 CAG262036:CAN262036 CKC262036:CKJ262036 CTY262036:CUF262036 DDU262036:DEB262036 DNQ262036:DNX262036 DXM262036:DXT262036 EHI262036:EHP262036 ERE262036:ERL262036 FBA262036:FBH262036 FKW262036:FLD262036 FUS262036:FUZ262036 GEO262036:GEV262036 GOK262036:GOR262036 GYG262036:GYN262036 HIC262036:HIJ262036 HRY262036:HSF262036 IBU262036:ICB262036 ILQ262036:ILX262036 IVM262036:IVT262036 JFI262036:JFP262036 JPE262036:JPL262036 JZA262036:JZH262036 KIW262036:KJD262036 KSS262036:KSZ262036 LCO262036:LCV262036 LMK262036:LMR262036 LWG262036:LWN262036 MGC262036:MGJ262036 MPY262036:MQF262036 MZU262036:NAB262036 NJQ262036:NJX262036 NTM262036:NTT262036 ODI262036:ODP262036 ONE262036:ONL262036 OXA262036:OXH262036 PGW262036:PHD262036 PQS262036:PQZ262036 QAO262036:QAV262036 QKK262036:QKR262036 QUG262036:QUN262036 REC262036:REJ262036 RNY262036:ROF262036 RXU262036:RYB262036 SHQ262036:SHX262036 SRM262036:SRT262036 TBI262036:TBP262036 TLE262036:TLL262036 TVA262036:TVH262036 UEW262036:UFD262036 UOS262036:UOZ262036 UYO262036:UYV262036 VIK262036:VIR262036 VSG262036:VSN262036 WCC262036:WCJ262036 WLY262036:WMF262036 WVU262036:WWB262036 M327572:T327572 JI327572:JP327572 TE327572:TL327572 ADA327572:ADH327572 AMW327572:AND327572 AWS327572:AWZ327572 BGO327572:BGV327572 BQK327572:BQR327572 CAG327572:CAN327572 CKC327572:CKJ327572 CTY327572:CUF327572 DDU327572:DEB327572 DNQ327572:DNX327572 DXM327572:DXT327572 EHI327572:EHP327572 ERE327572:ERL327572 FBA327572:FBH327572 FKW327572:FLD327572 FUS327572:FUZ327572 GEO327572:GEV327572 GOK327572:GOR327572 GYG327572:GYN327572 HIC327572:HIJ327572 HRY327572:HSF327572 IBU327572:ICB327572 ILQ327572:ILX327572 IVM327572:IVT327572 JFI327572:JFP327572 JPE327572:JPL327572 JZA327572:JZH327572 KIW327572:KJD327572 KSS327572:KSZ327572 LCO327572:LCV327572 LMK327572:LMR327572 LWG327572:LWN327572 MGC327572:MGJ327572 MPY327572:MQF327572 MZU327572:NAB327572 NJQ327572:NJX327572 NTM327572:NTT327572 ODI327572:ODP327572 ONE327572:ONL327572 OXA327572:OXH327572 PGW327572:PHD327572 PQS327572:PQZ327572 QAO327572:QAV327572 QKK327572:QKR327572 QUG327572:QUN327572 REC327572:REJ327572 RNY327572:ROF327572 RXU327572:RYB327572 SHQ327572:SHX327572 SRM327572:SRT327572 TBI327572:TBP327572 TLE327572:TLL327572 TVA327572:TVH327572 UEW327572:UFD327572 UOS327572:UOZ327572 UYO327572:UYV327572 VIK327572:VIR327572 VSG327572:VSN327572 WCC327572:WCJ327572 WLY327572:WMF327572 WVU327572:WWB327572 M393108:T393108 JI393108:JP393108 TE393108:TL393108 ADA393108:ADH393108 AMW393108:AND393108 AWS393108:AWZ393108 BGO393108:BGV393108 BQK393108:BQR393108 CAG393108:CAN393108 CKC393108:CKJ393108 CTY393108:CUF393108 DDU393108:DEB393108 DNQ393108:DNX393108 DXM393108:DXT393108 EHI393108:EHP393108 ERE393108:ERL393108 FBA393108:FBH393108 FKW393108:FLD393108 FUS393108:FUZ393108 GEO393108:GEV393108 GOK393108:GOR393108 GYG393108:GYN393108 HIC393108:HIJ393108 HRY393108:HSF393108 IBU393108:ICB393108 ILQ393108:ILX393108 IVM393108:IVT393108 JFI393108:JFP393108 JPE393108:JPL393108 JZA393108:JZH393108 KIW393108:KJD393108 KSS393108:KSZ393108 LCO393108:LCV393108 LMK393108:LMR393108 LWG393108:LWN393108 MGC393108:MGJ393108 MPY393108:MQF393108 MZU393108:NAB393108 NJQ393108:NJX393108 NTM393108:NTT393108 ODI393108:ODP393108 ONE393108:ONL393108 OXA393108:OXH393108 PGW393108:PHD393108 PQS393108:PQZ393108 QAO393108:QAV393108 QKK393108:QKR393108 QUG393108:QUN393108 REC393108:REJ393108 RNY393108:ROF393108 RXU393108:RYB393108 SHQ393108:SHX393108 SRM393108:SRT393108 TBI393108:TBP393108 TLE393108:TLL393108 TVA393108:TVH393108 UEW393108:UFD393108 UOS393108:UOZ393108 UYO393108:UYV393108 VIK393108:VIR393108 VSG393108:VSN393108 WCC393108:WCJ393108 WLY393108:WMF393108 WVU393108:WWB393108 M458644:T458644 JI458644:JP458644 TE458644:TL458644 ADA458644:ADH458644 AMW458644:AND458644 AWS458644:AWZ458644 BGO458644:BGV458644 BQK458644:BQR458644 CAG458644:CAN458644 CKC458644:CKJ458644 CTY458644:CUF458644 DDU458644:DEB458644 DNQ458644:DNX458644 DXM458644:DXT458644 EHI458644:EHP458644 ERE458644:ERL458644 FBA458644:FBH458644 FKW458644:FLD458644 FUS458644:FUZ458644 GEO458644:GEV458644 GOK458644:GOR458644 GYG458644:GYN458644 HIC458644:HIJ458644 HRY458644:HSF458644 IBU458644:ICB458644 ILQ458644:ILX458644 IVM458644:IVT458644 JFI458644:JFP458644 JPE458644:JPL458644 JZA458644:JZH458644 KIW458644:KJD458644 KSS458644:KSZ458644 LCO458644:LCV458644 LMK458644:LMR458644 LWG458644:LWN458644 MGC458644:MGJ458644 MPY458644:MQF458644 MZU458644:NAB458644 NJQ458644:NJX458644 NTM458644:NTT458644 ODI458644:ODP458644 ONE458644:ONL458644 OXA458644:OXH458644 PGW458644:PHD458644 PQS458644:PQZ458644 QAO458644:QAV458644 QKK458644:QKR458644 QUG458644:QUN458644 REC458644:REJ458644 RNY458644:ROF458644 RXU458644:RYB458644 SHQ458644:SHX458644 SRM458644:SRT458644 TBI458644:TBP458644 TLE458644:TLL458644 TVA458644:TVH458644 UEW458644:UFD458644 UOS458644:UOZ458644 UYO458644:UYV458644 VIK458644:VIR458644 VSG458644:VSN458644 WCC458644:WCJ458644 WLY458644:WMF458644 WVU458644:WWB458644 M524180:T524180 JI524180:JP524180 TE524180:TL524180 ADA524180:ADH524180 AMW524180:AND524180 AWS524180:AWZ524180 BGO524180:BGV524180 BQK524180:BQR524180 CAG524180:CAN524180 CKC524180:CKJ524180 CTY524180:CUF524180 DDU524180:DEB524180 DNQ524180:DNX524180 DXM524180:DXT524180 EHI524180:EHP524180 ERE524180:ERL524180 FBA524180:FBH524180 FKW524180:FLD524180 FUS524180:FUZ524180 GEO524180:GEV524180 GOK524180:GOR524180 GYG524180:GYN524180 HIC524180:HIJ524180 HRY524180:HSF524180 IBU524180:ICB524180 ILQ524180:ILX524180 IVM524180:IVT524180 JFI524180:JFP524180 JPE524180:JPL524180 JZA524180:JZH524180 KIW524180:KJD524180 KSS524180:KSZ524180 LCO524180:LCV524180 LMK524180:LMR524180 LWG524180:LWN524180 MGC524180:MGJ524180 MPY524180:MQF524180 MZU524180:NAB524180 NJQ524180:NJX524180 NTM524180:NTT524180 ODI524180:ODP524180 ONE524180:ONL524180 OXA524180:OXH524180 PGW524180:PHD524180 PQS524180:PQZ524180 QAO524180:QAV524180 QKK524180:QKR524180 QUG524180:QUN524180 REC524180:REJ524180 RNY524180:ROF524180 RXU524180:RYB524180 SHQ524180:SHX524180 SRM524180:SRT524180 TBI524180:TBP524180 TLE524180:TLL524180 TVA524180:TVH524180 UEW524180:UFD524180 UOS524180:UOZ524180 UYO524180:UYV524180 VIK524180:VIR524180 VSG524180:VSN524180 WCC524180:WCJ524180 WLY524180:WMF524180 WVU524180:WWB524180 M589716:T589716 JI589716:JP589716 TE589716:TL589716 ADA589716:ADH589716 AMW589716:AND589716 AWS589716:AWZ589716 BGO589716:BGV589716 BQK589716:BQR589716 CAG589716:CAN589716 CKC589716:CKJ589716 CTY589716:CUF589716 DDU589716:DEB589716 DNQ589716:DNX589716 DXM589716:DXT589716 EHI589716:EHP589716 ERE589716:ERL589716 FBA589716:FBH589716 FKW589716:FLD589716 FUS589716:FUZ589716 GEO589716:GEV589716 GOK589716:GOR589716 GYG589716:GYN589716 HIC589716:HIJ589716 HRY589716:HSF589716 IBU589716:ICB589716 ILQ589716:ILX589716 IVM589716:IVT589716 JFI589716:JFP589716 JPE589716:JPL589716 JZA589716:JZH589716 KIW589716:KJD589716 KSS589716:KSZ589716 LCO589716:LCV589716 LMK589716:LMR589716 LWG589716:LWN589716 MGC589716:MGJ589716 MPY589716:MQF589716 MZU589716:NAB589716 NJQ589716:NJX589716 NTM589716:NTT589716 ODI589716:ODP589716 ONE589716:ONL589716 OXA589716:OXH589716 PGW589716:PHD589716 PQS589716:PQZ589716 QAO589716:QAV589716 QKK589716:QKR589716 QUG589716:QUN589716 REC589716:REJ589716 RNY589716:ROF589716 RXU589716:RYB589716 SHQ589716:SHX589716 SRM589716:SRT589716 TBI589716:TBP589716 TLE589716:TLL589716 TVA589716:TVH589716 UEW589716:UFD589716 UOS589716:UOZ589716 UYO589716:UYV589716 VIK589716:VIR589716 VSG589716:VSN589716 WCC589716:WCJ589716 WLY589716:WMF589716 WVU589716:WWB589716 M655252:T655252 JI655252:JP655252 TE655252:TL655252 ADA655252:ADH655252 AMW655252:AND655252 AWS655252:AWZ655252 BGO655252:BGV655252 BQK655252:BQR655252 CAG655252:CAN655252 CKC655252:CKJ655252 CTY655252:CUF655252 DDU655252:DEB655252 DNQ655252:DNX655252 DXM655252:DXT655252 EHI655252:EHP655252 ERE655252:ERL655252 FBA655252:FBH655252 FKW655252:FLD655252 FUS655252:FUZ655252 GEO655252:GEV655252 GOK655252:GOR655252 GYG655252:GYN655252 HIC655252:HIJ655252 HRY655252:HSF655252 IBU655252:ICB655252 ILQ655252:ILX655252 IVM655252:IVT655252 JFI655252:JFP655252 JPE655252:JPL655252 JZA655252:JZH655252 KIW655252:KJD655252 KSS655252:KSZ655252 LCO655252:LCV655252 LMK655252:LMR655252 LWG655252:LWN655252 MGC655252:MGJ655252 MPY655252:MQF655252 MZU655252:NAB655252 NJQ655252:NJX655252 NTM655252:NTT655252 ODI655252:ODP655252 ONE655252:ONL655252 OXA655252:OXH655252 PGW655252:PHD655252 PQS655252:PQZ655252 QAO655252:QAV655252 QKK655252:QKR655252 QUG655252:QUN655252 REC655252:REJ655252 RNY655252:ROF655252 RXU655252:RYB655252 SHQ655252:SHX655252 SRM655252:SRT655252 TBI655252:TBP655252 TLE655252:TLL655252 TVA655252:TVH655252 UEW655252:UFD655252 UOS655252:UOZ655252 UYO655252:UYV655252 VIK655252:VIR655252 VSG655252:VSN655252 WCC655252:WCJ655252 WLY655252:WMF655252 WVU655252:WWB655252 M720788:T720788 JI720788:JP720788 TE720788:TL720788 ADA720788:ADH720788 AMW720788:AND720788 AWS720788:AWZ720788 BGO720788:BGV720788 BQK720788:BQR720788 CAG720788:CAN720788 CKC720788:CKJ720788 CTY720788:CUF720788 DDU720788:DEB720788 DNQ720788:DNX720788 DXM720788:DXT720788 EHI720788:EHP720788 ERE720788:ERL720788 FBA720788:FBH720788 FKW720788:FLD720788 FUS720788:FUZ720788 GEO720788:GEV720788 GOK720788:GOR720788 GYG720788:GYN720788 HIC720788:HIJ720788 HRY720788:HSF720788 IBU720788:ICB720788 ILQ720788:ILX720788 IVM720788:IVT720788 JFI720788:JFP720788 JPE720788:JPL720788 JZA720788:JZH720788 KIW720788:KJD720788 KSS720788:KSZ720788 LCO720788:LCV720788 LMK720788:LMR720788 LWG720788:LWN720788 MGC720788:MGJ720788 MPY720788:MQF720788 MZU720788:NAB720788 NJQ720788:NJX720788 NTM720788:NTT720788 ODI720788:ODP720788 ONE720788:ONL720788 OXA720788:OXH720788 PGW720788:PHD720788 PQS720788:PQZ720788 QAO720788:QAV720788 QKK720788:QKR720788 QUG720788:QUN720788 REC720788:REJ720788 RNY720788:ROF720788 RXU720788:RYB720788 SHQ720788:SHX720788 SRM720788:SRT720788 TBI720788:TBP720788 TLE720788:TLL720788 TVA720788:TVH720788 UEW720788:UFD720788 UOS720788:UOZ720788 UYO720788:UYV720788 VIK720788:VIR720788 VSG720788:VSN720788 WCC720788:WCJ720788 WLY720788:WMF720788 WVU720788:WWB720788 M786324:T786324 JI786324:JP786324 TE786324:TL786324 ADA786324:ADH786324 AMW786324:AND786324 AWS786324:AWZ786324 BGO786324:BGV786324 BQK786324:BQR786324 CAG786324:CAN786324 CKC786324:CKJ786324 CTY786324:CUF786324 DDU786324:DEB786324 DNQ786324:DNX786324 DXM786324:DXT786324 EHI786324:EHP786324 ERE786324:ERL786324 FBA786324:FBH786324 FKW786324:FLD786324 FUS786324:FUZ786324 GEO786324:GEV786324 GOK786324:GOR786324 GYG786324:GYN786324 HIC786324:HIJ786324 HRY786324:HSF786324 IBU786324:ICB786324 ILQ786324:ILX786324 IVM786324:IVT786324 JFI786324:JFP786324 JPE786324:JPL786324 JZA786324:JZH786324 KIW786324:KJD786324 KSS786324:KSZ786324 LCO786324:LCV786324 LMK786324:LMR786324 LWG786324:LWN786324 MGC786324:MGJ786324 MPY786324:MQF786324 MZU786324:NAB786324 NJQ786324:NJX786324 NTM786324:NTT786324 ODI786324:ODP786324 ONE786324:ONL786324 OXA786324:OXH786324 PGW786324:PHD786324 PQS786324:PQZ786324 QAO786324:QAV786324 QKK786324:QKR786324 QUG786324:QUN786324 REC786324:REJ786324 RNY786324:ROF786324 RXU786324:RYB786324 SHQ786324:SHX786324 SRM786324:SRT786324 TBI786324:TBP786324 TLE786324:TLL786324 TVA786324:TVH786324 UEW786324:UFD786324 UOS786324:UOZ786324 UYO786324:UYV786324 VIK786324:VIR786324 VSG786324:VSN786324 WCC786324:WCJ786324 WLY786324:WMF786324 WVU786324:WWB786324 M851860:T851860 JI851860:JP851860 TE851860:TL851860 ADA851860:ADH851860 AMW851860:AND851860 AWS851860:AWZ851860 BGO851860:BGV851860 BQK851860:BQR851860 CAG851860:CAN851860 CKC851860:CKJ851860 CTY851860:CUF851860 DDU851860:DEB851860 DNQ851860:DNX851860 DXM851860:DXT851860 EHI851860:EHP851860 ERE851860:ERL851860 FBA851860:FBH851860 FKW851860:FLD851860 FUS851860:FUZ851860 GEO851860:GEV851860 GOK851860:GOR851860 GYG851860:GYN851860 HIC851860:HIJ851860 HRY851860:HSF851860 IBU851860:ICB851860 ILQ851860:ILX851860 IVM851860:IVT851860 JFI851860:JFP851860 JPE851860:JPL851860 JZA851860:JZH851860 KIW851860:KJD851860 KSS851860:KSZ851860 LCO851860:LCV851860 LMK851860:LMR851860 LWG851860:LWN851860 MGC851860:MGJ851860 MPY851860:MQF851860 MZU851860:NAB851860 NJQ851860:NJX851860 NTM851860:NTT851860 ODI851860:ODP851860 ONE851860:ONL851860 OXA851860:OXH851860 PGW851860:PHD851860 PQS851860:PQZ851860 QAO851860:QAV851860 QKK851860:QKR851860 QUG851860:QUN851860 REC851860:REJ851860 RNY851860:ROF851860 RXU851860:RYB851860 SHQ851860:SHX851860 SRM851860:SRT851860 TBI851860:TBP851860 TLE851860:TLL851860 TVA851860:TVH851860 UEW851860:UFD851860 UOS851860:UOZ851860 UYO851860:UYV851860 VIK851860:VIR851860 VSG851860:VSN851860 WCC851860:WCJ851860 WLY851860:WMF851860 WVU851860:WWB851860 M917396:T917396 JI917396:JP917396 TE917396:TL917396 ADA917396:ADH917396 AMW917396:AND917396 AWS917396:AWZ917396 BGO917396:BGV917396 BQK917396:BQR917396 CAG917396:CAN917396 CKC917396:CKJ917396 CTY917396:CUF917396 DDU917396:DEB917396 DNQ917396:DNX917396 DXM917396:DXT917396 EHI917396:EHP917396 ERE917396:ERL917396 FBA917396:FBH917396 FKW917396:FLD917396 FUS917396:FUZ917396 GEO917396:GEV917396 GOK917396:GOR917396 GYG917396:GYN917396 HIC917396:HIJ917396 HRY917396:HSF917396 IBU917396:ICB917396 ILQ917396:ILX917396 IVM917396:IVT917396 JFI917396:JFP917396 JPE917396:JPL917396 JZA917396:JZH917396 KIW917396:KJD917396 KSS917396:KSZ917396 LCO917396:LCV917396 LMK917396:LMR917396 LWG917396:LWN917396 MGC917396:MGJ917396 MPY917396:MQF917396 MZU917396:NAB917396 NJQ917396:NJX917396 NTM917396:NTT917396 ODI917396:ODP917396 ONE917396:ONL917396 OXA917396:OXH917396 PGW917396:PHD917396 PQS917396:PQZ917396 QAO917396:QAV917396 QKK917396:QKR917396 QUG917396:QUN917396 REC917396:REJ917396 RNY917396:ROF917396 RXU917396:RYB917396 SHQ917396:SHX917396 SRM917396:SRT917396 TBI917396:TBP917396 TLE917396:TLL917396 TVA917396:TVH917396 UEW917396:UFD917396 UOS917396:UOZ917396 UYO917396:UYV917396 VIK917396:VIR917396 VSG917396:VSN917396 WCC917396:WCJ917396 WLY917396:WMF917396 WVU917396:WWB917396 M982932:T982932 JI982932:JP982932 TE982932:TL982932 ADA982932:ADH982932 AMW982932:AND982932 AWS982932:AWZ982932 BGO982932:BGV982932 BQK982932:BQR982932 CAG982932:CAN982932 CKC982932:CKJ982932 CTY982932:CUF982932 DDU982932:DEB982932 DNQ982932:DNX982932 DXM982932:DXT982932 EHI982932:EHP982932 ERE982932:ERL982932 FBA982932:FBH982932 FKW982932:FLD982932 FUS982932:FUZ982932 GEO982932:GEV982932 GOK982932:GOR982932 GYG982932:GYN982932 HIC982932:HIJ982932 HRY982932:HSF982932 IBU982932:ICB982932 ILQ982932:ILX982932 IVM982932:IVT982932 JFI982932:JFP982932 JPE982932:JPL982932 JZA982932:JZH982932 KIW982932:KJD982932 KSS982932:KSZ982932 LCO982932:LCV982932 LMK982932:LMR982932 LWG982932:LWN982932 MGC982932:MGJ982932 MPY982932:MQF982932 MZU982932:NAB982932 NJQ982932:NJX982932 NTM982932:NTT982932 ODI982932:ODP982932 ONE982932:ONL982932 OXA982932:OXH982932 PGW982932:PHD982932 PQS982932:PQZ982932 QAO982932:QAV982932 QKK982932:QKR982932 QUG982932:QUN982932 REC982932:REJ982932 RNY982932:ROF982932 RXU982932:RYB982932 SHQ982932:SHX982932 SRM982932:SRT982932 TBI982932:TBP982932 TLE982932:TLL982932 TVA982932:TVH982932 UEW982932:UFD982932 UOS982932:UOZ982932 UYO982932:UYV982932 VIK982932:VIR982932 VSG982932:VSN982932 WCC982932:WCJ982932 WLY982932:WMF982932 JI17:JP17 TE17:TL17 ADA17:ADH17 AMW17:AND17 AWS17:AWZ17 BGO17:BGV17 BQK17:BQR17 CAG17:CAN17 CKC17:CKJ17 CTY17:CUF17 DDU17:DEB17 DNQ17:DNX17 DXM17:DXT17 EHI17:EHP17 ERE17:ERL17 FBA17:FBH17 FKW17:FLD17 FUS17:FUZ17 GEO17:GEV17 GOK17:GOR17 GYG17:GYN17 HIC17:HIJ17 HRY17:HSF17 IBU17:ICB17 ILQ17:ILX17 IVM17:IVT17 JFI17:JFP17 JPE17:JPL17 JZA17:JZH17 KIW17:KJD17 KSS17:KSZ17 LCO17:LCV17 LMK17:LMR17 LWG17:LWN17 MGC17:MGJ17 MPY17:MQF17 MZU17:NAB17 NJQ17:NJX17 NTM17:NTT17 ODI17:ODP17 ONE17:ONL17 OXA17:OXH17 PGW17:PHD17 PQS17:PQZ17 QAO17:QAV17 QKK17:QKR17 QUG17:QUN17 REC17:REJ17 RNY17:ROF17 RXU17:RYB17 SHQ17:SHX17 SRM17:SRT17 TBI17:TBP17 TLE17:TLL17 TVA17:TVH17 UEW17:UFD17 UOS17:UOZ17 UYO17:UYV17 VIK17:VIR17 VSG17:VSN17 WCC17:WCJ17 WLY17:WMF17 WVU17:WWB17">
      <formula1>39083</formula1>
    </dataValidation>
    <dataValidation type="whole" allowBlank="1" showInputMessage="1" showErrorMessage="1" errorTitle="Número de oficialía de partes" error="El dato que intenta ingresar no corresponde a un número o este excede los cuatro dígitos permitidos para el campo." prompt="Capturar el número asignado por la oficialía de partes al documento del Municipio." sqref="WVU982930:WVY982930 M65426:Q65426 JI65426:JM65426 TE65426:TI65426 ADA65426:ADE65426 AMW65426:ANA65426 AWS65426:AWW65426 BGO65426:BGS65426 BQK65426:BQO65426 CAG65426:CAK65426 CKC65426:CKG65426 CTY65426:CUC65426 DDU65426:DDY65426 DNQ65426:DNU65426 DXM65426:DXQ65426 EHI65426:EHM65426 ERE65426:ERI65426 FBA65426:FBE65426 FKW65426:FLA65426 FUS65426:FUW65426 GEO65426:GES65426 GOK65426:GOO65426 GYG65426:GYK65426 HIC65426:HIG65426 HRY65426:HSC65426 IBU65426:IBY65426 ILQ65426:ILU65426 IVM65426:IVQ65426 JFI65426:JFM65426 JPE65426:JPI65426 JZA65426:JZE65426 KIW65426:KJA65426 KSS65426:KSW65426 LCO65426:LCS65426 LMK65426:LMO65426 LWG65426:LWK65426 MGC65426:MGG65426 MPY65426:MQC65426 MZU65426:MZY65426 NJQ65426:NJU65426 NTM65426:NTQ65426 ODI65426:ODM65426 ONE65426:ONI65426 OXA65426:OXE65426 PGW65426:PHA65426 PQS65426:PQW65426 QAO65426:QAS65426 QKK65426:QKO65426 QUG65426:QUK65426 REC65426:REG65426 RNY65426:ROC65426 RXU65426:RXY65426 SHQ65426:SHU65426 SRM65426:SRQ65426 TBI65426:TBM65426 TLE65426:TLI65426 TVA65426:TVE65426 UEW65426:UFA65426 UOS65426:UOW65426 UYO65426:UYS65426 VIK65426:VIO65426 VSG65426:VSK65426 WCC65426:WCG65426 WLY65426:WMC65426 WVU65426:WVY65426 M130962:Q130962 JI130962:JM130962 TE130962:TI130962 ADA130962:ADE130962 AMW130962:ANA130962 AWS130962:AWW130962 BGO130962:BGS130962 BQK130962:BQO130962 CAG130962:CAK130962 CKC130962:CKG130962 CTY130962:CUC130962 DDU130962:DDY130962 DNQ130962:DNU130962 DXM130962:DXQ130962 EHI130962:EHM130962 ERE130962:ERI130962 FBA130962:FBE130962 FKW130962:FLA130962 FUS130962:FUW130962 GEO130962:GES130962 GOK130962:GOO130962 GYG130962:GYK130962 HIC130962:HIG130962 HRY130962:HSC130962 IBU130962:IBY130962 ILQ130962:ILU130962 IVM130962:IVQ130962 JFI130962:JFM130962 JPE130962:JPI130962 JZA130962:JZE130962 KIW130962:KJA130962 KSS130962:KSW130962 LCO130962:LCS130962 LMK130962:LMO130962 LWG130962:LWK130962 MGC130962:MGG130962 MPY130962:MQC130962 MZU130962:MZY130962 NJQ130962:NJU130962 NTM130962:NTQ130962 ODI130962:ODM130962 ONE130962:ONI130962 OXA130962:OXE130962 PGW130962:PHA130962 PQS130962:PQW130962 QAO130962:QAS130962 QKK130962:QKO130962 QUG130962:QUK130962 REC130962:REG130962 RNY130962:ROC130962 RXU130962:RXY130962 SHQ130962:SHU130962 SRM130962:SRQ130962 TBI130962:TBM130962 TLE130962:TLI130962 TVA130962:TVE130962 UEW130962:UFA130962 UOS130962:UOW130962 UYO130962:UYS130962 VIK130962:VIO130962 VSG130962:VSK130962 WCC130962:WCG130962 WLY130962:WMC130962 WVU130962:WVY130962 M196498:Q196498 JI196498:JM196498 TE196498:TI196498 ADA196498:ADE196498 AMW196498:ANA196498 AWS196498:AWW196498 BGO196498:BGS196498 BQK196498:BQO196498 CAG196498:CAK196498 CKC196498:CKG196498 CTY196498:CUC196498 DDU196498:DDY196498 DNQ196498:DNU196498 DXM196498:DXQ196498 EHI196498:EHM196498 ERE196498:ERI196498 FBA196498:FBE196498 FKW196498:FLA196498 FUS196498:FUW196498 GEO196498:GES196498 GOK196498:GOO196498 GYG196498:GYK196498 HIC196498:HIG196498 HRY196498:HSC196498 IBU196498:IBY196498 ILQ196498:ILU196498 IVM196498:IVQ196498 JFI196498:JFM196498 JPE196498:JPI196498 JZA196498:JZE196498 KIW196498:KJA196498 KSS196498:KSW196498 LCO196498:LCS196498 LMK196498:LMO196498 LWG196498:LWK196498 MGC196498:MGG196498 MPY196498:MQC196498 MZU196498:MZY196498 NJQ196498:NJU196498 NTM196498:NTQ196498 ODI196498:ODM196498 ONE196498:ONI196498 OXA196498:OXE196498 PGW196498:PHA196498 PQS196498:PQW196498 QAO196498:QAS196498 QKK196498:QKO196498 QUG196498:QUK196498 REC196498:REG196498 RNY196498:ROC196498 RXU196498:RXY196498 SHQ196498:SHU196498 SRM196498:SRQ196498 TBI196498:TBM196498 TLE196498:TLI196498 TVA196498:TVE196498 UEW196498:UFA196498 UOS196498:UOW196498 UYO196498:UYS196498 VIK196498:VIO196498 VSG196498:VSK196498 WCC196498:WCG196498 WLY196498:WMC196498 WVU196498:WVY196498 M262034:Q262034 JI262034:JM262034 TE262034:TI262034 ADA262034:ADE262034 AMW262034:ANA262034 AWS262034:AWW262034 BGO262034:BGS262034 BQK262034:BQO262034 CAG262034:CAK262034 CKC262034:CKG262034 CTY262034:CUC262034 DDU262034:DDY262034 DNQ262034:DNU262034 DXM262034:DXQ262034 EHI262034:EHM262034 ERE262034:ERI262034 FBA262034:FBE262034 FKW262034:FLA262034 FUS262034:FUW262034 GEO262034:GES262034 GOK262034:GOO262034 GYG262034:GYK262034 HIC262034:HIG262034 HRY262034:HSC262034 IBU262034:IBY262034 ILQ262034:ILU262034 IVM262034:IVQ262034 JFI262034:JFM262034 JPE262034:JPI262034 JZA262034:JZE262034 KIW262034:KJA262034 KSS262034:KSW262034 LCO262034:LCS262034 LMK262034:LMO262034 LWG262034:LWK262034 MGC262034:MGG262034 MPY262034:MQC262034 MZU262034:MZY262034 NJQ262034:NJU262034 NTM262034:NTQ262034 ODI262034:ODM262034 ONE262034:ONI262034 OXA262034:OXE262034 PGW262034:PHA262034 PQS262034:PQW262034 QAO262034:QAS262034 QKK262034:QKO262034 QUG262034:QUK262034 REC262034:REG262034 RNY262034:ROC262034 RXU262034:RXY262034 SHQ262034:SHU262034 SRM262034:SRQ262034 TBI262034:TBM262034 TLE262034:TLI262034 TVA262034:TVE262034 UEW262034:UFA262034 UOS262034:UOW262034 UYO262034:UYS262034 VIK262034:VIO262034 VSG262034:VSK262034 WCC262034:WCG262034 WLY262034:WMC262034 WVU262034:WVY262034 M327570:Q327570 JI327570:JM327570 TE327570:TI327570 ADA327570:ADE327570 AMW327570:ANA327570 AWS327570:AWW327570 BGO327570:BGS327570 BQK327570:BQO327570 CAG327570:CAK327570 CKC327570:CKG327570 CTY327570:CUC327570 DDU327570:DDY327570 DNQ327570:DNU327570 DXM327570:DXQ327570 EHI327570:EHM327570 ERE327570:ERI327570 FBA327570:FBE327570 FKW327570:FLA327570 FUS327570:FUW327570 GEO327570:GES327570 GOK327570:GOO327570 GYG327570:GYK327570 HIC327570:HIG327570 HRY327570:HSC327570 IBU327570:IBY327570 ILQ327570:ILU327570 IVM327570:IVQ327570 JFI327570:JFM327570 JPE327570:JPI327570 JZA327570:JZE327570 KIW327570:KJA327570 KSS327570:KSW327570 LCO327570:LCS327570 LMK327570:LMO327570 LWG327570:LWK327570 MGC327570:MGG327570 MPY327570:MQC327570 MZU327570:MZY327570 NJQ327570:NJU327570 NTM327570:NTQ327570 ODI327570:ODM327570 ONE327570:ONI327570 OXA327570:OXE327570 PGW327570:PHA327570 PQS327570:PQW327570 QAO327570:QAS327570 QKK327570:QKO327570 QUG327570:QUK327570 REC327570:REG327570 RNY327570:ROC327570 RXU327570:RXY327570 SHQ327570:SHU327570 SRM327570:SRQ327570 TBI327570:TBM327570 TLE327570:TLI327570 TVA327570:TVE327570 UEW327570:UFA327570 UOS327570:UOW327570 UYO327570:UYS327570 VIK327570:VIO327570 VSG327570:VSK327570 WCC327570:WCG327570 WLY327570:WMC327570 WVU327570:WVY327570 M393106:Q393106 JI393106:JM393106 TE393106:TI393106 ADA393106:ADE393106 AMW393106:ANA393106 AWS393106:AWW393106 BGO393106:BGS393106 BQK393106:BQO393106 CAG393106:CAK393106 CKC393106:CKG393106 CTY393106:CUC393106 DDU393106:DDY393106 DNQ393106:DNU393106 DXM393106:DXQ393106 EHI393106:EHM393106 ERE393106:ERI393106 FBA393106:FBE393106 FKW393106:FLA393106 FUS393106:FUW393106 GEO393106:GES393106 GOK393106:GOO393106 GYG393106:GYK393106 HIC393106:HIG393106 HRY393106:HSC393106 IBU393106:IBY393106 ILQ393106:ILU393106 IVM393106:IVQ393106 JFI393106:JFM393106 JPE393106:JPI393106 JZA393106:JZE393106 KIW393106:KJA393106 KSS393106:KSW393106 LCO393106:LCS393106 LMK393106:LMO393106 LWG393106:LWK393106 MGC393106:MGG393106 MPY393106:MQC393106 MZU393106:MZY393106 NJQ393106:NJU393106 NTM393106:NTQ393106 ODI393106:ODM393106 ONE393106:ONI393106 OXA393106:OXE393106 PGW393106:PHA393106 PQS393106:PQW393106 QAO393106:QAS393106 QKK393106:QKO393106 QUG393106:QUK393106 REC393106:REG393106 RNY393106:ROC393106 RXU393106:RXY393106 SHQ393106:SHU393106 SRM393106:SRQ393106 TBI393106:TBM393106 TLE393106:TLI393106 TVA393106:TVE393106 UEW393106:UFA393106 UOS393106:UOW393106 UYO393106:UYS393106 VIK393106:VIO393106 VSG393106:VSK393106 WCC393106:WCG393106 WLY393106:WMC393106 WVU393106:WVY393106 M458642:Q458642 JI458642:JM458642 TE458642:TI458642 ADA458642:ADE458642 AMW458642:ANA458642 AWS458642:AWW458642 BGO458642:BGS458642 BQK458642:BQO458642 CAG458642:CAK458642 CKC458642:CKG458642 CTY458642:CUC458642 DDU458642:DDY458642 DNQ458642:DNU458642 DXM458642:DXQ458642 EHI458642:EHM458642 ERE458642:ERI458642 FBA458642:FBE458642 FKW458642:FLA458642 FUS458642:FUW458642 GEO458642:GES458642 GOK458642:GOO458642 GYG458642:GYK458642 HIC458642:HIG458642 HRY458642:HSC458642 IBU458642:IBY458642 ILQ458642:ILU458642 IVM458642:IVQ458642 JFI458642:JFM458642 JPE458642:JPI458642 JZA458642:JZE458642 KIW458642:KJA458642 KSS458642:KSW458642 LCO458642:LCS458642 LMK458642:LMO458642 LWG458642:LWK458642 MGC458642:MGG458642 MPY458642:MQC458642 MZU458642:MZY458642 NJQ458642:NJU458642 NTM458642:NTQ458642 ODI458642:ODM458642 ONE458642:ONI458642 OXA458642:OXE458642 PGW458642:PHA458642 PQS458642:PQW458642 QAO458642:QAS458642 QKK458642:QKO458642 QUG458642:QUK458642 REC458642:REG458642 RNY458642:ROC458642 RXU458642:RXY458642 SHQ458642:SHU458642 SRM458642:SRQ458642 TBI458642:TBM458642 TLE458642:TLI458642 TVA458642:TVE458642 UEW458642:UFA458642 UOS458642:UOW458642 UYO458642:UYS458642 VIK458642:VIO458642 VSG458642:VSK458642 WCC458642:WCG458642 WLY458642:WMC458642 WVU458642:WVY458642 M524178:Q524178 JI524178:JM524178 TE524178:TI524178 ADA524178:ADE524178 AMW524178:ANA524178 AWS524178:AWW524178 BGO524178:BGS524178 BQK524178:BQO524178 CAG524178:CAK524178 CKC524178:CKG524178 CTY524178:CUC524178 DDU524178:DDY524178 DNQ524178:DNU524178 DXM524178:DXQ524178 EHI524178:EHM524178 ERE524178:ERI524178 FBA524178:FBE524178 FKW524178:FLA524178 FUS524178:FUW524178 GEO524178:GES524178 GOK524178:GOO524178 GYG524178:GYK524178 HIC524178:HIG524178 HRY524178:HSC524178 IBU524178:IBY524178 ILQ524178:ILU524178 IVM524178:IVQ524178 JFI524178:JFM524178 JPE524178:JPI524178 JZA524178:JZE524178 KIW524178:KJA524178 KSS524178:KSW524178 LCO524178:LCS524178 LMK524178:LMO524178 LWG524178:LWK524178 MGC524178:MGG524178 MPY524178:MQC524178 MZU524178:MZY524178 NJQ524178:NJU524178 NTM524178:NTQ524178 ODI524178:ODM524178 ONE524178:ONI524178 OXA524178:OXE524178 PGW524178:PHA524178 PQS524178:PQW524178 QAO524178:QAS524178 QKK524178:QKO524178 QUG524178:QUK524178 REC524178:REG524178 RNY524178:ROC524178 RXU524178:RXY524178 SHQ524178:SHU524178 SRM524178:SRQ524178 TBI524178:TBM524178 TLE524178:TLI524178 TVA524178:TVE524178 UEW524178:UFA524178 UOS524178:UOW524178 UYO524178:UYS524178 VIK524178:VIO524178 VSG524178:VSK524178 WCC524178:WCG524178 WLY524178:WMC524178 WVU524178:WVY524178 M589714:Q589714 JI589714:JM589714 TE589714:TI589714 ADA589714:ADE589714 AMW589714:ANA589714 AWS589714:AWW589714 BGO589714:BGS589714 BQK589714:BQO589714 CAG589714:CAK589714 CKC589714:CKG589714 CTY589714:CUC589714 DDU589714:DDY589714 DNQ589714:DNU589714 DXM589714:DXQ589714 EHI589714:EHM589714 ERE589714:ERI589714 FBA589714:FBE589714 FKW589714:FLA589714 FUS589714:FUW589714 GEO589714:GES589714 GOK589714:GOO589714 GYG589714:GYK589714 HIC589714:HIG589714 HRY589714:HSC589714 IBU589714:IBY589714 ILQ589714:ILU589714 IVM589714:IVQ589714 JFI589714:JFM589714 JPE589714:JPI589714 JZA589714:JZE589714 KIW589714:KJA589714 KSS589714:KSW589714 LCO589714:LCS589714 LMK589714:LMO589714 LWG589714:LWK589714 MGC589714:MGG589714 MPY589714:MQC589714 MZU589714:MZY589714 NJQ589714:NJU589714 NTM589714:NTQ589714 ODI589714:ODM589714 ONE589714:ONI589714 OXA589714:OXE589714 PGW589714:PHA589714 PQS589714:PQW589714 QAO589714:QAS589714 QKK589714:QKO589714 QUG589714:QUK589714 REC589714:REG589714 RNY589714:ROC589714 RXU589714:RXY589714 SHQ589714:SHU589714 SRM589714:SRQ589714 TBI589714:TBM589714 TLE589714:TLI589714 TVA589714:TVE589714 UEW589714:UFA589714 UOS589714:UOW589714 UYO589714:UYS589714 VIK589714:VIO589714 VSG589714:VSK589714 WCC589714:WCG589714 WLY589714:WMC589714 WVU589714:WVY589714 M655250:Q655250 JI655250:JM655250 TE655250:TI655250 ADA655250:ADE655250 AMW655250:ANA655250 AWS655250:AWW655250 BGO655250:BGS655250 BQK655250:BQO655250 CAG655250:CAK655250 CKC655250:CKG655250 CTY655250:CUC655250 DDU655250:DDY655250 DNQ655250:DNU655250 DXM655250:DXQ655250 EHI655250:EHM655250 ERE655250:ERI655250 FBA655250:FBE655250 FKW655250:FLA655250 FUS655250:FUW655250 GEO655250:GES655250 GOK655250:GOO655250 GYG655250:GYK655250 HIC655250:HIG655250 HRY655250:HSC655250 IBU655250:IBY655250 ILQ655250:ILU655250 IVM655250:IVQ655250 JFI655250:JFM655250 JPE655250:JPI655250 JZA655250:JZE655250 KIW655250:KJA655250 KSS655250:KSW655250 LCO655250:LCS655250 LMK655250:LMO655250 LWG655250:LWK655250 MGC655250:MGG655250 MPY655250:MQC655250 MZU655250:MZY655250 NJQ655250:NJU655250 NTM655250:NTQ655250 ODI655250:ODM655250 ONE655250:ONI655250 OXA655250:OXE655250 PGW655250:PHA655250 PQS655250:PQW655250 QAO655250:QAS655250 QKK655250:QKO655250 QUG655250:QUK655250 REC655250:REG655250 RNY655250:ROC655250 RXU655250:RXY655250 SHQ655250:SHU655250 SRM655250:SRQ655250 TBI655250:TBM655250 TLE655250:TLI655250 TVA655250:TVE655250 UEW655250:UFA655250 UOS655250:UOW655250 UYO655250:UYS655250 VIK655250:VIO655250 VSG655250:VSK655250 WCC655250:WCG655250 WLY655250:WMC655250 WVU655250:WVY655250 M720786:Q720786 JI720786:JM720786 TE720786:TI720786 ADA720786:ADE720786 AMW720786:ANA720786 AWS720786:AWW720786 BGO720786:BGS720786 BQK720786:BQO720786 CAG720786:CAK720786 CKC720786:CKG720786 CTY720786:CUC720786 DDU720786:DDY720786 DNQ720786:DNU720786 DXM720786:DXQ720786 EHI720786:EHM720786 ERE720786:ERI720786 FBA720786:FBE720786 FKW720786:FLA720786 FUS720786:FUW720786 GEO720786:GES720786 GOK720786:GOO720786 GYG720786:GYK720786 HIC720786:HIG720786 HRY720786:HSC720786 IBU720786:IBY720786 ILQ720786:ILU720786 IVM720786:IVQ720786 JFI720786:JFM720786 JPE720786:JPI720786 JZA720786:JZE720786 KIW720786:KJA720786 KSS720786:KSW720786 LCO720786:LCS720786 LMK720786:LMO720786 LWG720786:LWK720786 MGC720786:MGG720786 MPY720786:MQC720786 MZU720786:MZY720786 NJQ720786:NJU720786 NTM720786:NTQ720786 ODI720786:ODM720786 ONE720786:ONI720786 OXA720786:OXE720786 PGW720786:PHA720786 PQS720786:PQW720786 QAO720786:QAS720786 QKK720786:QKO720786 QUG720786:QUK720786 REC720786:REG720786 RNY720786:ROC720786 RXU720786:RXY720786 SHQ720786:SHU720786 SRM720786:SRQ720786 TBI720786:TBM720786 TLE720786:TLI720786 TVA720786:TVE720786 UEW720786:UFA720786 UOS720786:UOW720786 UYO720786:UYS720786 VIK720786:VIO720786 VSG720786:VSK720786 WCC720786:WCG720786 WLY720786:WMC720786 WVU720786:WVY720786 M786322:Q786322 JI786322:JM786322 TE786322:TI786322 ADA786322:ADE786322 AMW786322:ANA786322 AWS786322:AWW786322 BGO786322:BGS786322 BQK786322:BQO786322 CAG786322:CAK786322 CKC786322:CKG786322 CTY786322:CUC786322 DDU786322:DDY786322 DNQ786322:DNU786322 DXM786322:DXQ786322 EHI786322:EHM786322 ERE786322:ERI786322 FBA786322:FBE786322 FKW786322:FLA786322 FUS786322:FUW786322 GEO786322:GES786322 GOK786322:GOO786322 GYG786322:GYK786322 HIC786322:HIG786322 HRY786322:HSC786322 IBU786322:IBY786322 ILQ786322:ILU786322 IVM786322:IVQ786322 JFI786322:JFM786322 JPE786322:JPI786322 JZA786322:JZE786322 KIW786322:KJA786322 KSS786322:KSW786322 LCO786322:LCS786322 LMK786322:LMO786322 LWG786322:LWK786322 MGC786322:MGG786322 MPY786322:MQC786322 MZU786322:MZY786322 NJQ786322:NJU786322 NTM786322:NTQ786322 ODI786322:ODM786322 ONE786322:ONI786322 OXA786322:OXE786322 PGW786322:PHA786322 PQS786322:PQW786322 QAO786322:QAS786322 QKK786322:QKO786322 QUG786322:QUK786322 REC786322:REG786322 RNY786322:ROC786322 RXU786322:RXY786322 SHQ786322:SHU786322 SRM786322:SRQ786322 TBI786322:TBM786322 TLE786322:TLI786322 TVA786322:TVE786322 UEW786322:UFA786322 UOS786322:UOW786322 UYO786322:UYS786322 VIK786322:VIO786322 VSG786322:VSK786322 WCC786322:WCG786322 WLY786322:WMC786322 WVU786322:WVY786322 M851858:Q851858 JI851858:JM851858 TE851858:TI851858 ADA851858:ADE851858 AMW851858:ANA851858 AWS851858:AWW851858 BGO851858:BGS851858 BQK851858:BQO851858 CAG851858:CAK851858 CKC851858:CKG851858 CTY851858:CUC851858 DDU851858:DDY851858 DNQ851858:DNU851858 DXM851858:DXQ851858 EHI851858:EHM851858 ERE851858:ERI851858 FBA851858:FBE851858 FKW851858:FLA851858 FUS851858:FUW851858 GEO851858:GES851858 GOK851858:GOO851858 GYG851858:GYK851858 HIC851858:HIG851858 HRY851858:HSC851858 IBU851858:IBY851858 ILQ851858:ILU851858 IVM851858:IVQ851858 JFI851858:JFM851858 JPE851858:JPI851858 JZA851858:JZE851858 KIW851858:KJA851858 KSS851858:KSW851858 LCO851858:LCS851858 LMK851858:LMO851858 LWG851858:LWK851858 MGC851858:MGG851858 MPY851858:MQC851858 MZU851858:MZY851858 NJQ851858:NJU851858 NTM851858:NTQ851858 ODI851858:ODM851858 ONE851858:ONI851858 OXA851858:OXE851858 PGW851858:PHA851858 PQS851858:PQW851858 QAO851858:QAS851858 QKK851858:QKO851858 QUG851858:QUK851858 REC851858:REG851858 RNY851858:ROC851858 RXU851858:RXY851858 SHQ851858:SHU851858 SRM851858:SRQ851858 TBI851858:TBM851858 TLE851858:TLI851858 TVA851858:TVE851858 UEW851858:UFA851858 UOS851858:UOW851858 UYO851858:UYS851858 VIK851858:VIO851858 VSG851858:VSK851858 WCC851858:WCG851858 WLY851858:WMC851858 WVU851858:WVY851858 M917394:Q917394 JI917394:JM917394 TE917394:TI917394 ADA917394:ADE917394 AMW917394:ANA917394 AWS917394:AWW917394 BGO917394:BGS917394 BQK917394:BQO917394 CAG917394:CAK917394 CKC917394:CKG917394 CTY917394:CUC917394 DDU917394:DDY917394 DNQ917394:DNU917394 DXM917394:DXQ917394 EHI917394:EHM917394 ERE917394:ERI917394 FBA917394:FBE917394 FKW917394:FLA917394 FUS917394:FUW917394 GEO917394:GES917394 GOK917394:GOO917394 GYG917394:GYK917394 HIC917394:HIG917394 HRY917394:HSC917394 IBU917394:IBY917394 ILQ917394:ILU917394 IVM917394:IVQ917394 JFI917394:JFM917394 JPE917394:JPI917394 JZA917394:JZE917394 KIW917394:KJA917394 KSS917394:KSW917394 LCO917394:LCS917394 LMK917394:LMO917394 LWG917394:LWK917394 MGC917394:MGG917394 MPY917394:MQC917394 MZU917394:MZY917394 NJQ917394:NJU917394 NTM917394:NTQ917394 ODI917394:ODM917394 ONE917394:ONI917394 OXA917394:OXE917394 PGW917394:PHA917394 PQS917394:PQW917394 QAO917394:QAS917394 QKK917394:QKO917394 QUG917394:QUK917394 REC917394:REG917394 RNY917394:ROC917394 RXU917394:RXY917394 SHQ917394:SHU917394 SRM917394:SRQ917394 TBI917394:TBM917394 TLE917394:TLI917394 TVA917394:TVE917394 UEW917394:UFA917394 UOS917394:UOW917394 UYO917394:UYS917394 VIK917394:VIO917394 VSG917394:VSK917394 WCC917394:WCG917394 WLY917394:WMC917394 WVU917394:WVY917394 M982930:Q982930 JI982930:JM982930 TE982930:TI982930 ADA982930:ADE982930 AMW982930:ANA982930 AWS982930:AWW982930 BGO982930:BGS982930 BQK982930:BQO982930 CAG982930:CAK982930 CKC982930:CKG982930 CTY982930:CUC982930 DDU982930:DDY982930 DNQ982930:DNU982930 DXM982930:DXQ982930 EHI982930:EHM982930 ERE982930:ERI982930 FBA982930:FBE982930 FKW982930:FLA982930 FUS982930:FUW982930 GEO982930:GES982930 GOK982930:GOO982930 GYG982930:GYK982930 HIC982930:HIG982930 HRY982930:HSC982930 IBU982930:IBY982930 ILQ982930:ILU982930 IVM982930:IVQ982930 JFI982930:JFM982930 JPE982930:JPI982930 JZA982930:JZE982930 KIW982930:KJA982930 KSS982930:KSW982930 LCO982930:LCS982930 LMK982930:LMO982930 LWG982930:LWK982930 MGC982930:MGG982930 MPY982930:MQC982930 MZU982930:MZY982930 NJQ982930:NJU982930 NTM982930:NTQ982930 ODI982930:ODM982930 ONE982930:ONI982930 OXA982930:OXE982930 PGW982930:PHA982930 PQS982930:PQW982930 QAO982930:QAS982930 QKK982930:QKO982930 QUG982930:QUK982930 REC982930:REG982930 RNY982930:ROC982930 RXU982930:RXY982930 SHQ982930:SHU982930 SRM982930:SRQ982930 TBI982930:TBM982930 TLE982930:TLI982930 TVA982930:TVE982930 UEW982930:UFA982930 UOS982930:UOW982930 UYO982930:UYS982930 VIK982930:VIO982930 VSG982930:VSK982930 WCC982930:WCG982930 WLY982930:WMC982930 JI13:JM15 TE13:TI15 ADA13:ADE15 AMW13:ANA15 AWS13:AWW15 BGO13:BGS15 BQK13:BQO15 CAG13:CAK15 CKC13:CKG15 CTY13:CUC15 DDU13:DDY15 DNQ13:DNU15 DXM13:DXQ15 EHI13:EHM15 ERE13:ERI15 FBA13:FBE15 FKW13:FLA15 FUS13:FUW15 GEO13:GES15 GOK13:GOO15 GYG13:GYK15 HIC13:HIG15 HRY13:HSC15 IBU13:IBY15 ILQ13:ILU15 IVM13:IVQ15 JFI13:JFM15 JPE13:JPI15 JZA13:JZE15 KIW13:KJA15 KSS13:KSW15 LCO13:LCS15 LMK13:LMO15 LWG13:LWK15 MGC13:MGG15 MPY13:MQC15 MZU13:MZY15 NJQ13:NJU15 NTM13:NTQ15 ODI13:ODM15 ONE13:ONI15 OXA13:OXE15 PGW13:PHA15 PQS13:PQW15 QAO13:QAS15 QKK13:QKO15 QUG13:QUK15 REC13:REG15 RNY13:ROC15 RXU13:RXY15 SHQ13:SHU15 SRM13:SRQ15 TBI13:TBM15 TLE13:TLI15 TVA13:TVE15 UEW13:UFA15 UOS13:UOW15 UYO13:UYS15 VIK13:VIO15 VSG13:VSK15 WCC13:WCG15 WLY13:WMC15 WVU13:WVY15">
      <formula1>1</formula1>
      <formula2>9999</formula2>
    </dataValidation>
    <dataValidation type="whole" operator="equal" allowBlank="1" showInputMessage="1" showErrorMessage="1" errorTitle="El documento es normal" error="Valor no valido" prompt="No anexo medio electrónico, capturar 1 si se requiere seleccionar esta opción." sqref="WYB982932 BT65428 LP65428 VL65428 AFH65428 APD65428 AYZ65428 BIV65428 BSR65428 CCN65428 CMJ65428 CWF65428 DGB65428 DPX65428 DZT65428 EJP65428 ETL65428 FDH65428 FND65428 FWZ65428 GGV65428 GQR65428 HAN65428 HKJ65428 HUF65428 IEB65428 INX65428 IXT65428 JHP65428 JRL65428 KBH65428 KLD65428 KUZ65428 LEV65428 LOR65428 LYN65428 MIJ65428 MSF65428 NCB65428 NLX65428 NVT65428 OFP65428 OPL65428 OZH65428 PJD65428 PSZ65428 QCV65428 QMR65428 QWN65428 RGJ65428 RQF65428 SAB65428 SJX65428 STT65428 TDP65428 TNL65428 TXH65428 UHD65428 UQZ65428 VAV65428 VKR65428 VUN65428 WEJ65428 WOF65428 WYB65428 BT130964 LP130964 VL130964 AFH130964 APD130964 AYZ130964 BIV130964 BSR130964 CCN130964 CMJ130964 CWF130964 DGB130964 DPX130964 DZT130964 EJP130964 ETL130964 FDH130964 FND130964 FWZ130964 GGV130964 GQR130964 HAN130964 HKJ130964 HUF130964 IEB130964 INX130964 IXT130964 JHP130964 JRL130964 KBH130964 KLD130964 KUZ130964 LEV130964 LOR130964 LYN130964 MIJ130964 MSF130964 NCB130964 NLX130964 NVT130964 OFP130964 OPL130964 OZH130964 PJD130964 PSZ130964 QCV130964 QMR130964 QWN130964 RGJ130964 RQF130964 SAB130964 SJX130964 STT130964 TDP130964 TNL130964 TXH130964 UHD130964 UQZ130964 VAV130964 VKR130964 VUN130964 WEJ130964 WOF130964 WYB130964 BT196500 LP196500 VL196500 AFH196500 APD196500 AYZ196500 BIV196500 BSR196500 CCN196500 CMJ196500 CWF196500 DGB196500 DPX196500 DZT196500 EJP196500 ETL196500 FDH196500 FND196500 FWZ196500 GGV196500 GQR196500 HAN196500 HKJ196500 HUF196500 IEB196500 INX196500 IXT196500 JHP196500 JRL196500 KBH196500 KLD196500 KUZ196500 LEV196500 LOR196500 LYN196500 MIJ196500 MSF196500 NCB196500 NLX196500 NVT196500 OFP196500 OPL196500 OZH196500 PJD196500 PSZ196500 QCV196500 QMR196500 QWN196500 RGJ196500 RQF196500 SAB196500 SJX196500 STT196500 TDP196500 TNL196500 TXH196500 UHD196500 UQZ196500 VAV196500 VKR196500 VUN196500 WEJ196500 WOF196500 WYB196500 BT262036 LP262036 VL262036 AFH262036 APD262036 AYZ262036 BIV262036 BSR262036 CCN262036 CMJ262036 CWF262036 DGB262036 DPX262036 DZT262036 EJP262036 ETL262036 FDH262036 FND262036 FWZ262036 GGV262036 GQR262036 HAN262036 HKJ262036 HUF262036 IEB262036 INX262036 IXT262036 JHP262036 JRL262036 KBH262036 KLD262036 KUZ262036 LEV262036 LOR262036 LYN262036 MIJ262036 MSF262036 NCB262036 NLX262036 NVT262036 OFP262036 OPL262036 OZH262036 PJD262036 PSZ262036 QCV262036 QMR262036 QWN262036 RGJ262036 RQF262036 SAB262036 SJX262036 STT262036 TDP262036 TNL262036 TXH262036 UHD262036 UQZ262036 VAV262036 VKR262036 VUN262036 WEJ262036 WOF262036 WYB262036 BT327572 LP327572 VL327572 AFH327572 APD327572 AYZ327572 BIV327572 BSR327572 CCN327572 CMJ327572 CWF327572 DGB327572 DPX327572 DZT327572 EJP327572 ETL327572 FDH327572 FND327572 FWZ327572 GGV327572 GQR327572 HAN327572 HKJ327572 HUF327572 IEB327572 INX327572 IXT327572 JHP327572 JRL327572 KBH327572 KLD327572 KUZ327572 LEV327572 LOR327572 LYN327572 MIJ327572 MSF327572 NCB327572 NLX327572 NVT327572 OFP327572 OPL327572 OZH327572 PJD327572 PSZ327572 QCV327572 QMR327572 QWN327572 RGJ327572 RQF327572 SAB327572 SJX327572 STT327572 TDP327572 TNL327572 TXH327572 UHD327572 UQZ327572 VAV327572 VKR327572 VUN327572 WEJ327572 WOF327572 WYB327572 BT393108 LP393108 VL393108 AFH393108 APD393108 AYZ393108 BIV393108 BSR393108 CCN393108 CMJ393108 CWF393108 DGB393108 DPX393108 DZT393108 EJP393108 ETL393108 FDH393108 FND393108 FWZ393108 GGV393108 GQR393108 HAN393108 HKJ393108 HUF393108 IEB393108 INX393108 IXT393108 JHP393108 JRL393108 KBH393108 KLD393108 KUZ393108 LEV393108 LOR393108 LYN393108 MIJ393108 MSF393108 NCB393108 NLX393108 NVT393108 OFP393108 OPL393108 OZH393108 PJD393108 PSZ393108 QCV393108 QMR393108 QWN393108 RGJ393108 RQF393108 SAB393108 SJX393108 STT393108 TDP393108 TNL393108 TXH393108 UHD393108 UQZ393108 VAV393108 VKR393108 VUN393108 WEJ393108 WOF393108 WYB393108 BT458644 LP458644 VL458644 AFH458644 APD458644 AYZ458644 BIV458644 BSR458644 CCN458644 CMJ458644 CWF458644 DGB458644 DPX458644 DZT458644 EJP458644 ETL458644 FDH458644 FND458644 FWZ458644 GGV458644 GQR458644 HAN458644 HKJ458644 HUF458644 IEB458644 INX458644 IXT458644 JHP458644 JRL458644 KBH458644 KLD458644 KUZ458644 LEV458644 LOR458644 LYN458644 MIJ458644 MSF458644 NCB458644 NLX458644 NVT458644 OFP458644 OPL458644 OZH458644 PJD458644 PSZ458644 QCV458644 QMR458644 QWN458644 RGJ458644 RQF458644 SAB458644 SJX458644 STT458644 TDP458644 TNL458644 TXH458644 UHD458644 UQZ458644 VAV458644 VKR458644 VUN458644 WEJ458644 WOF458644 WYB458644 BT524180 LP524180 VL524180 AFH524180 APD524180 AYZ524180 BIV524180 BSR524180 CCN524180 CMJ524180 CWF524180 DGB524180 DPX524180 DZT524180 EJP524180 ETL524180 FDH524180 FND524180 FWZ524180 GGV524180 GQR524180 HAN524180 HKJ524180 HUF524180 IEB524180 INX524180 IXT524180 JHP524180 JRL524180 KBH524180 KLD524180 KUZ524180 LEV524180 LOR524180 LYN524180 MIJ524180 MSF524180 NCB524180 NLX524180 NVT524180 OFP524180 OPL524180 OZH524180 PJD524180 PSZ524180 QCV524180 QMR524180 QWN524180 RGJ524180 RQF524180 SAB524180 SJX524180 STT524180 TDP524180 TNL524180 TXH524180 UHD524180 UQZ524180 VAV524180 VKR524180 VUN524180 WEJ524180 WOF524180 WYB524180 BT589716 LP589716 VL589716 AFH589716 APD589716 AYZ589716 BIV589716 BSR589716 CCN589716 CMJ589716 CWF589716 DGB589716 DPX589716 DZT589716 EJP589716 ETL589716 FDH589716 FND589716 FWZ589716 GGV589716 GQR589716 HAN589716 HKJ589716 HUF589716 IEB589716 INX589716 IXT589716 JHP589716 JRL589716 KBH589716 KLD589716 KUZ589716 LEV589716 LOR589716 LYN589716 MIJ589716 MSF589716 NCB589716 NLX589716 NVT589716 OFP589716 OPL589716 OZH589716 PJD589716 PSZ589716 QCV589716 QMR589716 QWN589716 RGJ589716 RQF589716 SAB589716 SJX589716 STT589716 TDP589716 TNL589716 TXH589716 UHD589716 UQZ589716 VAV589716 VKR589716 VUN589716 WEJ589716 WOF589716 WYB589716 BT655252 LP655252 VL655252 AFH655252 APD655252 AYZ655252 BIV655252 BSR655252 CCN655252 CMJ655252 CWF655252 DGB655252 DPX655252 DZT655252 EJP655252 ETL655252 FDH655252 FND655252 FWZ655252 GGV655252 GQR655252 HAN655252 HKJ655252 HUF655252 IEB655252 INX655252 IXT655252 JHP655252 JRL655252 KBH655252 KLD655252 KUZ655252 LEV655252 LOR655252 LYN655252 MIJ655252 MSF655252 NCB655252 NLX655252 NVT655252 OFP655252 OPL655252 OZH655252 PJD655252 PSZ655252 QCV655252 QMR655252 QWN655252 RGJ655252 RQF655252 SAB655252 SJX655252 STT655252 TDP655252 TNL655252 TXH655252 UHD655252 UQZ655252 VAV655252 VKR655252 VUN655252 WEJ655252 WOF655252 WYB655252 BT720788 LP720788 VL720788 AFH720788 APD720788 AYZ720788 BIV720788 BSR720788 CCN720788 CMJ720788 CWF720788 DGB720788 DPX720788 DZT720788 EJP720788 ETL720788 FDH720788 FND720788 FWZ720788 GGV720788 GQR720788 HAN720788 HKJ720788 HUF720788 IEB720788 INX720788 IXT720788 JHP720788 JRL720788 KBH720788 KLD720788 KUZ720788 LEV720788 LOR720788 LYN720788 MIJ720788 MSF720788 NCB720788 NLX720788 NVT720788 OFP720788 OPL720788 OZH720788 PJD720788 PSZ720788 QCV720788 QMR720788 QWN720788 RGJ720788 RQF720788 SAB720788 SJX720788 STT720788 TDP720788 TNL720788 TXH720788 UHD720788 UQZ720788 VAV720788 VKR720788 VUN720788 WEJ720788 WOF720788 WYB720788 BT786324 LP786324 VL786324 AFH786324 APD786324 AYZ786324 BIV786324 BSR786324 CCN786324 CMJ786324 CWF786324 DGB786324 DPX786324 DZT786324 EJP786324 ETL786324 FDH786324 FND786324 FWZ786324 GGV786324 GQR786324 HAN786324 HKJ786324 HUF786324 IEB786324 INX786324 IXT786324 JHP786324 JRL786324 KBH786324 KLD786324 KUZ786324 LEV786324 LOR786324 LYN786324 MIJ786324 MSF786324 NCB786324 NLX786324 NVT786324 OFP786324 OPL786324 OZH786324 PJD786324 PSZ786324 QCV786324 QMR786324 QWN786324 RGJ786324 RQF786324 SAB786324 SJX786324 STT786324 TDP786324 TNL786324 TXH786324 UHD786324 UQZ786324 VAV786324 VKR786324 VUN786324 WEJ786324 WOF786324 WYB786324 BT851860 LP851860 VL851860 AFH851860 APD851860 AYZ851860 BIV851860 BSR851860 CCN851860 CMJ851860 CWF851860 DGB851860 DPX851860 DZT851860 EJP851860 ETL851860 FDH851860 FND851860 FWZ851860 GGV851860 GQR851860 HAN851860 HKJ851860 HUF851860 IEB851860 INX851860 IXT851860 JHP851860 JRL851860 KBH851860 KLD851860 KUZ851860 LEV851860 LOR851860 LYN851860 MIJ851860 MSF851860 NCB851860 NLX851860 NVT851860 OFP851860 OPL851860 OZH851860 PJD851860 PSZ851860 QCV851860 QMR851860 QWN851860 RGJ851860 RQF851860 SAB851860 SJX851860 STT851860 TDP851860 TNL851860 TXH851860 UHD851860 UQZ851860 VAV851860 VKR851860 VUN851860 WEJ851860 WOF851860 WYB851860 BT917396 LP917396 VL917396 AFH917396 APD917396 AYZ917396 BIV917396 BSR917396 CCN917396 CMJ917396 CWF917396 DGB917396 DPX917396 DZT917396 EJP917396 ETL917396 FDH917396 FND917396 FWZ917396 GGV917396 GQR917396 HAN917396 HKJ917396 HUF917396 IEB917396 INX917396 IXT917396 JHP917396 JRL917396 KBH917396 KLD917396 KUZ917396 LEV917396 LOR917396 LYN917396 MIJ917396 MSF917396 NCB917396 NLX917396 NVT917396 OFP917396 OPL917396 OZH917396 PJD917396 PSZ917396 QCV917396 QMR917396 QWN917396 RGJ917396 RQF917396 SAB917396 SJX917396 STT917396 TDP917396 TNL917396 TXH917396 UHD917396 UQZ917396 VAV917396 VKR917396 VUN917396 WEJ917396 WOF917396 WYB917396 BT982932 LP982932 VL982932 AFH982932 APD982932 AYZ982932 BIV982932 BSR982932 CCN982932 CMJ982932 CWF982932 DGB982932 DPX982932 DZT982932 EJP982932 ETL982932 FDH982932 FND982932 FWZ982932 GGV982932 GQR982932 HAN982932 HKJ982932 HUF982932 IEB982932 INX982932 IXT982932 JHP982932 JRL982932 KBH982932 KLD982932 KUZ982932 LEV982932 LOR982932 LYN982932 MIJ982932 MSF982932 NCB982932 NLX982932 NVT982932 OFP982932 OPL982932 OZH982932 PJD982932 PSZ982932 QCV982932 QMR982932 QWN982932 RGJ982932 RQF982932 SAB982932 SJX982932 STT982932 TDP982932 TNL982932 TXH982932 UHD982932 UQZ982932 VAV982932 VKR982932 VUN982932 WEJ982932 WOF982932 LP17 VL17 AFH17 APD17 AYZ17 BIV17 BSR17 CCN17 CMJ17 CWF17 DGB17 DPX17 DZT17 EJP17 ETL17 FDH17 FND17 FWZ17 GGV17 GQR17 HAN17 HKJ17 HUF17 IEB17 INX17 IXT17 JHP17 JRL17 KBH17 KLD17 KUZ17 LEV17 LOR17 LYN17 MIJ17 MSF17 NCB17 NLX17 NVT17 OFP17 OPL17 OZH17 PJD17 PSZ17 QCV17 QMR17 QWN17 RGJ17 RQF17 SAB17 SJX17 STT17 TDP17 TNL17 TXH17 UHD17 UQZ17 VAV17 VKR17 VUN17 WEJ17 WOF17 WYB17">
      <formula1>1</formula1>
    </dataValidation>
    <dataValidation type="whole" operator="equal" allowBlank="1" showInputMessage="1" showErrorMessage="1" errorTitle="El documento es normal" error="Valor no valido" prompt="Anexa medio electrónico, capturar 1 si se requiere seleccionar esta opción." sqref="BT65426 WYB982930 LP65426 VL65426 AFH65426 APD65426 AYZ65426 BIV65426 BSR65426 CCN65426 CMJ65426 CWF65426 DGB65426 DPX65426 DZT65426 EJP65426 ETL65426 FDH65426 FND65426 FWZ65426 GGV65426 GQR65426 HAN65426 HKJ65426 HUF65426 IEB65426 INX65426 IXT65426 JHP65426 JRL65426 KBH65426 KLD65426 KUZ65426 LEV65426 LOR65426 LYN65426 MIJ65426 MSF65426 NCB65426 NLX65426 NVT65426 OFP65426 OPL65426 OZH65426 PJD65426 PSZ65426 QCV65426 QMR65426 QWN65426 RGJ65426 RQF65426 SAB65426 SJX65426 STT65426 TDP65426 TNL65426 TXH65426 UHD65426 UQZ65426 VAV65426 VKR65426 VUN65426 WEJ65426 WOF65426 WYB65426 BT130962 LP130962 VL130962 AFH130962 APD130962 AYZ130962 BIV130962 BSR130962 CCN130962 CMJ130962 CWF130962 DGB130962 DPX130962 DZT130962 EJP130962 ETL130962 FDH130962 FND130962 FWZ130962 GGV130962 GQR130962 HAN130962 HKJ130962 HUF130962 IEB130962 INX130962 IXT130962 JHP130962 JRL130962 KBH130962 KLD130962 KUZ130962 LEV130962 LOR130962 LYN130962 MIJ130962 MSF130962 NCB130962 NLX130962 NVT130962 OFP130962 OPL130962 OZH130962 PJD130962 PSZ130962 QCV130962 QMR130962 QWN130962 RGJ130962 RQF130962 SAB130962 SJX130962 STT130962 TDP130962 TNL130962 TXH130962 UHD130962 UQZ130962 VAV130962 VKR130962 VUN130962 WEJ130962 WOF130962 WYB130962 BT196498 LP196498 VL196498 AFH196498 APD196498 AYZ196498 BIV196498 BSR196498 CCN196498 CMJ196498 CWF196498 DGB196498 DPX196498 DZT196498 EJP196498 ETL196498 FDH196498 FND196498 FWZ196498 GGV196498 GQR196498 HAN196498 HKJ196498 HUF196498 IEB196498 INX196498 IXT196498 JHP196498 JRL196498 KBH196498 KLD196498 KUZ196498 LEV196498 LOR196498 LYN196498 MIJ196498 MSF196498 NCB196498 NLX196498 NVT196498 OFP196498 OPL196498 OZH196498 PJD196498 PSZ196498 QCV196498 QMR196498 QWN196498 RGJ196498 RQF196498 SAB196498 SJX196498 STT196498 TDP196498 TNL196498 TXH196498 UHD196498 UQZ196498 VAV196498 VKR196498 VUN196498 WEJ196498 WOF196498 WYB196498 BT262034 LP262034 VL262034 AFH262034 APD262034 AYZ262034 BIV262034 BSR262034 CCN262034 CMJ262034 CWF262034 DGB262034 DPX262034 DZT262034 EJP262034 ETL262034 FDH262034 FND262034 FWZ262034 GGV262034 GQR262034 HAN262034 HKJ262034 HUF262034 IEB262034 INX262034 IXT262034 JHP262034 JRL262034 KBH262034 KLD262034 KUZ262034 LEV262034 LOR262034 LYN262034 MIJ262034 MSF262034 NCB262034 NLX262034 NVT262034 OFP262034 OPL262034 OZH262034 PJD262034 PSZ262034 QCV262034 QMR262034 QWN262034 RGJ262034 RQF262034 SAB262034 SJX262034 STT262034 TDP262034 TNL262034 TXH262034 UHD262034 UQZ262034 VAV262034 VKR262034 VUN262034 WEJ262034 WOF262034 WYB262034 BT327570 LP327570 VL327570 AFH327570 APD327570 AYZ327570 BIV327570 BSR327570 CCN327570 CMJ327570 CWF327570 DGB327570 DPX327570 DZT327570 EJP327570 ETL327570 FDH327570 FND327570 FWZ327570 GGV327570 GQR327570 HAN327570 HKJ327570 HUF327570 IEB327570 INX327570 IXT327570 JHP327570 JRL327570 KBH327570 KLD327570 KUZ327570 LEV327570 LOR327570 LYN327570 MIJ327570 MSF327570 NCB327570 NLX327570 NVT327570 OFP327570 OPL327570 OZH327570 PJD327570 PSZ327570 QCV327570 QMR327570 QWN327570 RGJ327570 RQF327570 SAB327570 SJX327570 STT327570 TDP327570 TNL327570 TXH327570 UHD327570 UQZ327570 VAV327570 VKR327570 VUN327570 WEJ327570 WOF327570 WYB327570 BT393106 LP393106 VL393106 AFH393106 APD393106 AYZ393106 BIV393106 BSR393106 CCN393106 CMJ393106 CWF393106 DGB393106 DPX393106 DZT393106 EJP393106 ETL393106 FDH393106 FND393106 FWZ393106 GGV393106 GQR393106 HAN393106 HKJ393106 HUF393106 IEB393106 INX393106 IXT393106 JHP393106 JRL393106 KBH393106 KLD393106 KUZ393106 LEV393106 LOR393106 LYN393106 MIJ393106 MSF393106 NCB393106 NLX393106 NVT393106 OFP393106 OPL393106 OZH393106 PJD393106 PSZ393106 QCV393106 QMR393106 QWN393106 RGJ393106 RQF393106 SAB393106 SJX393106 STT393106 TDP393106 TNL393106 TXH393106 UHD393106 UQZ393106 VAV393106 VKR393106 VUN393106 WEJ393106 WOF393106 WYB393106 BT458642 LP458642 VL458642 AFH458642 APD458642 AYZ458642 BIV458642 BSR458642 CCN458642 CMJ458642 CWF458642 DGB458642 DPX458642 DZT458642 EJP458642 ETL458642 FDH458642 FND458642 FWZ458642 GGV458642 GQR458642 HAN458642 HKJ458642 HUF458642 IEB458642 INX458642 IXT458642 JHP458642 JRL458642 KBH458642 KLD458642 KUZ458642 LEV458642 LOR458642 LYN458642 MIJ458642 MSF458642 NCB458642 NLX458642 NVT458642 OFP458642 OPL458642 OZH458642 PJD458642 PSZ458642 QCV458642 QMR458642 QWN458642 RGJ458642 RQF458642 SAB458642 SJX458642 STT458642 TDP458642 TNL458642 TXH458642 UHD458642 UQZ458642 VAV458642 VKR458642 VUN458642 WEJ458642 WOF458642 WYB458642 BT524178 LP524178 VL524178 AFH524178 APD524178 AYZ524178 BIV524178 BSR524178 CCN524178 CMJ524178 CWF524178 DGB524178 DPX524178 DZT524178 EJP524178 ETL524178 FDH524178 FND524178 FWZ524178 GGV524178 GQR524178 HAN524178 HKJ524178 HUF524178 IEB524178 INX524178 IXT524178 JHP524178 JRL524178 KBH524178 KLD524178 KUZ524178 LEV524178 LOR524178 LYN524178 MIJ524178 MSF524178 NCB524178 NLX524178 NVT524178 OFP524178 OPL524178 OZH524178 PJD524178 PSZ524178 QCV524178 QMR524178 QWN524178 RGJ524178 RQF524178 SAB524178 SJX524178 STT524178 TDP524178 TNL524178 TXH524178 UHD524178 UQZ524178 VAV524178 VKR524178 VUN524178 WEJ524178 WOF524178 WYB524178 BT589714 LP589714 VL589714 AFH589714 APD589714 AYZ589714 BIV589714 BSR589714 CCN589714 CMJ589714 CWF589714 DGB589714 DPX589714 DZT589714 EJP589714 ETL589714 FDH589714 FND589714 FWZ589714 GGV589714 GQR589714 HAN589714 HKJ589714 HUF589714 IEB589714 INX589714 IXT589714 JHP589714 JRL589714 KBH589714 KLD589714 KUZ589714 LEV589714 LOR589714 LYN589714 MIJ589714 MSF589714 NCB589714 NLX589714 NVT589714 OFP589714 OPL589714 OZH589714 PJD589714 PSZ589714 QCV589714 QMR589714 QWN589714 RGJ589714 RQF589714 SAB589714 SJX589714 STT589714 TDP589714 TNL589714 TXH589714 UHD589714 UQZ589714 VAV589714 VKR589714 VUN589714 WEJ589714 WOF589714 WYB589714 BT655250 LP655250 VL655250 AFH655250 APD655250 AYZ655250 BIV655250 BSR655250 CCN655250 CMJ655250 CWF655250 DGB655250 DPX655250 DZT655250 EJP655250 ETL655250 FDH655250 FND655250 FWZ655250 GGV655250 GQR655250 HAN655250 HKJ655250 HUF655250 IEB655250 INX655250 IXT655250 JHP655250 JRL655250 KBH655250 KLD655250 KUZ655250 LEV655250 LOR655250 LYN655250 MIJ655250 MSF655250 NCB655250 NLX655250 NVT655250 OFP655250 OPL655250 OZH655250 PJD655250 PSZ655250 QCV655250 QMR655250 QWN655250 RGJ655250 RQF655250 SAB655250 SJX655250 STT655250 TDP655250 TNL655250 TXH655250 UHD655250 UQZ655250 VAV655250 VKR655250 VUN655250 WEJ655250 WOF655250 WYB655250 BT720786 LP720786 VL720786 AFH720786 APD720786 AYZ720786 BIV720786 BSR720786 CCN720786 CMJ720786 CWF720786 DGB720786 DPX720786 DZT720786 EJP720786 ETL720786 FDH720786 FND720786 FWZ720786 GGV720786 GQR720786 HAN720786 HKJ720786 HUF720786 IEB720786 INX720786 IXT720786 JHP720786 JRL720786 KBH720786 KLD720786 KUZ720786 LEV720786 LOR720786 LYN720786 MIJ720786 MSF720786 NCB720786 NLX720786 NVT720786 OFP720786 OPL720786 OZH720786 PJD720786 PSZ720786 QCV720786 QMR720786 QWN720786 RGJ720786 RQF720786 SAB720786 SJX720786 STT720786 TDP720786 TNL720786 TXH720786 UHD720786 UQZ720786 VAV720786 VKR720786 VUN720786 WEJ720786 WOF720786 WYB720786 BT786322 LP786322 VL786322 AFH786322 APD786322 AYZ786322 BIV786322 BSR786322 CCN786322 CMJ786322 CWF786322 DGB786322 DPX786322 DZT786322 EJP786322 ETL786322 FDH786322 FND786322 FWZ786322 GGV786322 GQR786322 HAN786322 HKJ786322 HUF786322 IEB786322 INX786322 IXT786322 JHP786322 JRL786322 KBH786322 KLD786322 KUZ786322 LEV786322 LOR786322 LYN786322 MIJ786322 MSF786322 NCB786322 NLX786322 NVT786322 OFP786322 OPL786322 OZH786322 PJD786322 PSZ786322 QCV786322 QMR786322 QWN786322 RGJ786322 RQF786322 SAB786322 SJX786322 STT786322 TDP786322 TNL786322 TXH786322 UHD786322 UQZ786322 VAV786322 VKR786322 VUN786322 WEJ786322 WOF786322 WYB786322 BT851858 LP851858 VL851858 AFH851858 APD851858 AYZ851858 BIV851858 BSR851858 CCN851858 CMJ851858 CWF851858 DGB851858 DPX851858 DZT851858 EJP851858 ETL851858 FDH851858 FND851858 FWZ851858 GGV851858 GQR851858 HAN851858 HKJ851858 HUF851858 IEB851858 INX851858 IXT851858 JHP851858 JRL851858 KBH851858 KLD851858 KUZ851858 LEV851858 LOR851858 LYN851858 MIJ851858 MSF851858 NCB851858 NLX851858 NVT851858 OFP851858 OPL851858 OZH851858 PJD851858 PSZ851858 QCV851858 QMR851858 QWN851858 RGJ851858 RQF851858 SAB851858 SJX851858 STT851858 TDP851858 TNL851858 TXH851858 UHD851858 UQZ851858 VAV851858 VKR851858 VUN851858 WEJ851858 WOF851858 WYB851858 BT917394 LP917394 VL917394 AFH917394 APD917394 AYZ917394 BIV917394 BSR917394 CCN917394 CMJ917394 CWF917394 DGB917394 DPX917394 DZT917394 EJP917394 ETL917394 FDH917394 FND917394 FWZ917394 GGV917394 GQR917394 HAN917394 HKJ917394 HUF917394 IEB917394 INX917394 IXT917394 JHP917394 JRL917394 KBH917394 KLD917394 KUZ917394 LEV917394 LOR917394 LYN917394 MIJ917394 MSF917394 NCB917394 NLX917394 NVT917394 OFP917394 OPL917394 OZH917394 PJD917394 PSZ917394 QCV917394 QMR917394 QWN917394 RGJ917394 RQF917394 SAB917394 SJX917394 STT917394 TDP917394 TNL917394 TXH917394 UHD917394 UQZ917394 VAV917394 VKR917394 VUN917394 WEJ917394 WOF917394 WYB917394 BT982930 LP982930 VL982930 AFH982930 APD982930 AYZ982930 BIV982930 BSR982930 CCN982930 CMJ982930 CWF982930 DGB982930 DPX982930 DZT982930 EJP982930 ETL982930 FDH982930 FND982930 FWZ982930 GGV982930 GQR982930 HAN982930 HKJ982930 HUF982930 IEB982930 INX982930 IXT982930 JHP982930 JRL982930 KBH982930 KLD982930 KUZ982930 LEV982930 LOR982930 LYN982930 MIJ982930 MSF982930 NCB982930 NLX982930 NVT982930 OFP982930 OPL982930 OZH982930 PJD982930 PSZ982930 QCV982930 QMR982930 QWN982930 RGJ982930 RQF982930 SAB982930 SJX982930 STT982930 TDP982930 TNL982930 TXH982930 UHD982930 UQZ982930 VAV982930 VKR982930 VUN982930 WEJ982930 WOF982930 LP13:LP15 VL13:VL15 AFH13:AFH15 APD13:APD15 AYZ13:AYZ15 BIV13:BIV15 BSR13:BSR15 CCN13:CCN15 CMJ13:CMJ15 CWF13:CWF15 DGB13:DGB15 DPX13:DPX15 DZT13:DZT15 EJP13:EJP15 ETL13:ETL15 FDH13:FDH15 FND13:FND15 FWZ13:FWZ15 GGV13:GGV15 GQR13:GQR15 HAN13:HAN15 HKJ13:HKJ15 HUF13:HUF15 IEB13:IEB15 INX13:INX15 IXT13:IXT15 JHP13:JHP15 JRL13:JRL15 KBH13:KBH15 KLD13:KLD15 KUZ13:KUZ15 LEV13:LEV15 LOR13:LOR15 LYN13:LYN15 MIJ13:MIJ15 MSF13:MSF15 NCB13:NCB15 NLX13:NLX15 NVT13:NVT15 OFP13:OFP15 OPL13:OPL15 OZH13:OZH15 PJD13:PJD15 PSZ13:PSZ15 QCV13:QCV15 QMR13:QMR15 QWN13:QWN15 RGJ13:RGJ15 RQF13:RQF15 SAB13:SAB15 SJX13:SJX15 STT13:STT15 TDP13:TDP15 TNL13:TNL15 TXH13:TXH15 UHD13:UHD15 UQZ13:UQZ15 VAV13:VAV15 VKR13:VKR15 VUN13:VUN15 WEJ13:WEJ15 WOF13:WOF15 WYB13:WYB15 BT13:BT14">
      <formula1>1</formula1>
    </dataValidation>
    <dataValidation type="whole" operator="equal" allowBlank="1" showInputMessage="1" showErrorMessage="1" errorTitle="El documento es normal" error="Valor no valido" prompt="Conforme a la fecha de la oficialía de partes, el documento es extraordinario cuando se recibió posterior al día 20 de diciembre, capturar 1 si se requiere seleccionar esta opción." sqref="WXP982932 BH65428 LD65428 UZ65428 AEV65428 AOR65428 AYN65428 BIJ65428 BSF65428 CCB65428 CLX65428 CVT65428 DFP65428 DPL65428 DZH65428 EJD65428 ESZ65428 FCV65428 FMR65428 FWN65428 GGJ65428 GQF65428 HAB65428 HJX65428 HTT65428 IDP65428 INL65428 IXH65428 JHD65428 JQZ65428 KAV65428 KKR65428 KUN65428 LEJ65428 LOF65428 LYB65428 MHX65428 MRT65428 NBP65428 NLL65428 NVH65428 OFD65428 OOZ65428 OYV65428 PIR65428 PSN65428 QCJ65428 QMF65428 QWB65428 RFX65428 RPT65428 RZP65428 SJL65428 STH65428 TDD65428 TMZ65428 TWV65428 UGR65428 UQN65428 VAJ65428 VKF65428 VUB65428 WDX65428 WNT65428 WXP65428 BH130964 LD130964 UZ130964 AEV130964 AOR130964 AYN130964 BIJ130964 BSF130964 CCB130964 CLX130964 CVT130964 DFP130964 DPL130964 DZH130964 EJD130964 ESZ130964 FCV130964 FMR130964 FWN130964 GGJ130964 GQF130964 HAB130964 HJX130964 HTT130964 IDP130964 INL130964 IXH130964 JHD130964 JQZ130964 KAV130964 KKR130964 KUN130964 LEJ130964 LOF130964 LYB130964 MHX130964 MRT130964 NBP130964 NLL130964 NVH130964 OFD130964 OOZ130964 OYV130964 PIR130964 PSN130964 QCJ130964 QMF130964 QWB130964 RFX130964 RPT130964 RZP130964 SJL130964 STH130964 TDD130964 TMZ130964 TWV130964 UGR130964 UQN130964 VAJ130964 VKF130964 VUB130964 WDX130964 WNT130964 WXP130964 BH196500 LD196500 UZ196500 AEV196500 AOR196500 AYN196500 BIJ196500 BSF196500 CCB196500 CLX196500 CVT196500 DFP196500 DPL196500 DZH196500 EJD196500 ESZ196500 FCV196500 FMR196500 FWN196500 GGJ196500 GQF196500 HAB196500 HJX196500 HTT196500 IDP196500 INL196500 IXH196500 JHD196500 JQZ196500 KAV196500 KKR196500 KUN196500 LEJ196500 LOF196500 LYB196500 MHX196500 MRT196500 NBP196500 NLL196500 NVH196500 OFD196500 OOZ196500 OYV196500 PIR196500 PSN196500 QCJ196500 QMF196500 QWB196500 RFX196500 RPT196500 RZP196500 SJL196500 STH196500 TDD196500 TMZ196500 TWV196500 UGR196500 UQN196500 VAJ196500 VKF196500 VUB196500 WDX196500 WNT196500 WXP196500 BH262036 LD262036 UZ262036 AEV262036 AOR262036 AYN262036 BIJ262036 BSF262036 CCB262036 CLX262036 CVT262036 DFP262036 DPL262036 DZH262036 EJD262036 ESZ262036 FCV262036 FMR262036 FWN262036 GGJ262036 GQF262036 HAB262036 HJX262036 HTT262036 IDP262036 INL262036 IXH262036 JHD262036 JQZ262036 KAV262036 KKR262036 KUN262036 LEJ262036 LOF262036 LYB262036 MHX262036 MRT262036 NBP262036 NLL262036 NVH262036 OFD262036 OOZ262036 OYV262036 PIR262036 PSN262036 QCJ262036 QMF262036 QWB262036 RFX262036 RPT262036 RZP262036 SJL262036 STH262036 TDD262036 TMZ262036 TWV262036 UGR262036 UQN262036 VAJ262036 VKF262036 VUB262036 WDX262036 WNT262036 WXP262036 BH327572 LD327572 UZ327572 AEV327572 AOR327572 AYN327572 BIJ327572 BSF327572 CCB327572 CLX327572 CVT327572 DFP327572 DPL327572 DZH327572 EJD327572 ESZ327572 FCV327572 FMR327572 FWN327572 GGJ327572 GQF327572 HAB327572 HJX327572 HTT327572 IDP327572 INL327572 IXH327572 JHD327572 JQZ327572 KAV327572 KKR327572 KUN327572 LEJ327572 LOF327572 LYB327572 MHX327572 MRT327572 NBP327572 NLL327572 NVH327572 OFD327572 OOZ327572 OYV327572 PIR327572 PSN327572 QCJ327572 QMF327572 QWB327572 RFX327572 RPT327572 RZP327572 SJL327572 STH327572 TDD327572 TMZ327572 TWV327572 UGR327572 UQN327572 VAJ327572 VKF327572 VUB327572 WDX327572 WNT327572 WXP327572 BH393108 LD393108 UZ393108 AEV393108 AOR393108 AYN393108 BIJ393108 BSF393108 CCB393108 CLX393108 CVT393108 DFP393108 DPL393108 DZH393108 EJD393108 ESZ393108 FCV393108 FMR393108 FWN393108 GGJ393108 GQF393108 HAB393108 HJX393108 HTT393108 IDP393108 INL393108 IXH393108 JHD393108 JQZ393108 KAV393108 KKR393108 KUN393108 LEJ393108 LOF393108 LYB393108 MHX393108 MRT393108 NBP393108 NLL393108 NVH393108 OFD393108 OOZ393108 OYV393108 PIR393108 PSN393108 QCJ393108 QMF393108 QWB393108 RFX393108 RPT393108 RZP393108 SJL393108 STH393108 TDD393108 TMZ393108 TWV393108 UGR393108 UQN393108 VAJ393108 VKF393108 VUB393108 WDX393108 WNT393108 WXP393108 BH458644 LD458644 UZ458644 AEV458644 AOR458644 AYN458644 BIJ458644 BSF458644 CCB458644 CLX458644 CVT458644 DFP458644 DPL458644 DZH458644 EJD458644 ESZ458644 FCV458644 FMR458644 FWN458644 GGJ458644 GQF458644 HAB458644 HJX458644 HTT458644 IDP458644 INL458644 IXH458644 JHD458644 JQZ458644 KAV458644 KKR458644 KUN458644 LEJ458644 LOF458644 LYB458644 MHX458644 MRT458644 NBP458644 NLL458644 NVH458644 OFD458644 OOZ458644 OYV458644 PIR458644 PSN458644 QCJ458644 QMF458644 QWB458644 RFX458644 RPT458644 RZP458644 SJL458644 STH458644 TDD458644 TMZ458644 TWV458644 UGR458644 UQN458644 VAJ458644 VKF458644 VUB458644 WDX458644 WNT458644 WXP458644 BH524180 LD524180 UZ524180 AEV524180 AOR524180 AYN524180 BIJ524180 BSF524180 CCB524180 CLX524180 CVT524180 DFP524180 DPL524180 DZH524180 EJD524180 ESZ524180 FCV524180 FMR524180 FWN524180 GGJ524180 GQF524180 HAB524180 HJX524180 HTT524180 IDP524180 INL524180 IXH524180 JHD524180 JQZ524180 KAV524180 KKR524180 KUN524180 LEJ524180 LOF524180 LYB524180 MHX524180 MRT524180 NBP524180 NLL524180 NVH524180 OFD524180 OOZ524180 OYV524180 PIR524180 PSN524180 QCJ524180 QMF524180 QWB524180 RFX524180 RPT524180 RZP524180 SJL524180 STH524180 TDD524180 TMZ524180 TWV524180 UGR524180 UQN524180 VAJ524180 VKF524180 VUB524180 WDX524180 WNT524180 WXP524180 BH589716 LD589716 UZ589716 AEV589716 AOR589716 AYN589716 BIJ589716 BSF589716 CCB589716 CLX589716 CVT589716 DFP589716 DPL589716 DZH589716 EJD589716 ESZ589716 FCV589716 FMR589716 FWN589716 GGJ589716 GQF589716 HAB589716 HJX589716 HTT589716 IDP589716 INL589716 IXH589716 JHD589716 JQZ589716 KAV589716 KKR589716 KUN589716 LEJ589716 LOF589716 LYB589716 MHX589716 MRT589716 NBP589716 NLL589716 NVH589716 OFD589716 OOZ589716 OYV589716 PIR589716 PSN589716 QCJ589716 QMF589716 QWB589716 RFX589716 RPT589716 RZP589716 SJL589716 STH589716 TDD589716 TMZ589716 TWV589716 UGR589716 UQN589716 VAJ589716 VKF589716 VUB589716 WDX589716 WNT589716 WXP589716 BH655252 LD655252 UZ655252 AEV655252 AOR655252 AYN655252 BIJ655252 BSF655252 CCB655252 CLX655252 CVT655252 DFP655252 DPL655252 DZH655252 EJD655252 ESZ655252 FCV655252 FMR655252 FWN655252 GGJ655252 GQF655252 HAB655252 HJX655252 HTT655252 IDP655252 INL655252 IXH655252 JHD655252 JQZ655252 KAV655252 KKR655252 KUN655252 LEJ655252 LOF655252 LYB655252 MHX655252 MRT655252 NBP655252 NLL655252 NVH655252 OFD655252 OOZ655252 OYV655252 PIR655252 PSN655252 QCJ655252 QMF655252 QWB655252 RFX655252 RPT655252 RZP655252 SJL655252 STH655252 TDD655252 TMZ655252 TWV655252 UGR655252 UQN655252 VAJ655252 VKF655252 VUB655252 WDX655252 WNT655252 WXP655252 BH720788 LD720788 UZ720788 AEV720788 AOR720788 AYN720788 BIJ720788 BSF720788 CCB720788 CLX720788 CVT720788 DFP720788 DPL720788 DZH720788 EJD720788 ESZ720788 FCV720788 FMR720788 FWN720788 GGJ720788 GQF720788 HAB720788 HJX720788 HTT720788 IDP720788 INL720788 IXH720788 JHD720788 JQZ720788 KAV720788 KKR720788 KUN720788 LEJ720788 LOF720788 LYB720788 MHX720788 MRT720788 NBP720788 NLL720788 NVH720788 OFD720788 OOZ720788 OYV720788 PIR720788 PSN720788 QCJ720788 QMF720788 QWB720788 RFX720788 RPT720788 RZP720788 SJL720788 STH720788 TDD720788 TMZ720788 TWV720788 UGR720788 UQN720788 VAJ720788 VKF720788 VUB720788 WDX720788 WNT720788 WXP720788 BH786324 LD786324 UZ786324 AEV786324 AOR786324 AYN786324 BIJ786324 BSF786324 CCB786324 CLX786324 CVT786324 DFP786324 DPL786324 DZH786324 EJD786324 ESZ786324 FCV786324 FMR786324 FWN786324 GGJ786324 GQF786324 HAB786324 HJX786324 HTT786324 IDP786324 INL786324 IXH786324 JHD786324 JQZ786324 KAV786324 KKR786324 KUN786324 LEJ786324 LOF786324 LYB786324 MHX786324 MRT786324 NBP786324 NLL786324 NVH786324 OFD786324 OOZ786324 OYV786324 PIR786324 PSN786324 QCJ786324 QMF786324 QWB786324 RFX786324 RPT786324 RZP786324 SJL786324 STH786324 TDD786324 TMZ786324 TWV786324 UGR786324 UQN786324 VAJ786324 VKF786324 VUB786324 WDX786324 WNT786324 WXP786324 BH851860 LD851860 UZ851860 AEV851860 AOR851860 AYN851860 BIJ851860 BSF851860 CCB851860 CLX851860 CVT851860 DFP851860 DPL851860 DZH851860 EJD851860 ESZ851860 FCV851860 FMR851860 FWN851860 GGJ851860 GQF851860 HAB851860 HJX851860 HTT851860 IDP851860 INL851860 IXH851860 JHD851860 JQZ851860 KAV851860 KKR851860 KUN851860 LEJ851860 LOF851860 LYB851860 MHX851860 MRT851860 NBP851860 NLL851860 NVH851860 OFD851860 OOZ851860 OYV851860 PIR851860 PSN851860 QCJ851860 QMF851860 QWB851860 RFX851860 RPT851860 RZP851860 SJL851860 STH851860 TDD851860 TMZ851860 TWV851860 UGR851860 UQN851860 VAJ851860 VKF851860 VUB851860 WDX851860 WNT851860 WXP851860 BH917396 LD917396 UZ917396 AEV917396 AOR917396 AYN917396 BIJ917396 BSF917396 CCB917396 CLX917396 CVT917396 DFP917396 DPL917396 DZH917396 EJD917396 ESZ917396 FCV917396 FMR917396 FWN917396 GGJ917396 GQF917396 HAB917396 HJX917396 HTT917396 IDP917396 INL917396 IXH917396 JHD917396 JQZ917396 KAV917396 KKR917396 KUN917396 LEJ917396 LOF917396 LYB917396 MHX917396 MRT917396 NBP917396 NLL917396 NVH917396 OFD917396 OOZ917396 OYV917396 PIR917396 PSN917396 QCJ917396 QMF917396 QWB917396 RFX917396 RPT917396 RZP917396 SJL917396 STH917396 TDD917396 TMZ917396 TWV917396 UGR917396 UQN917396 VAJ917396 VKF917396 VUB917396 WDX917396 WNT917396 WXP917396 BH982932 LD982932 UZ982932 AEV982932 AOR982932 AYN982932 BIJ982932 BSF982932 CCB982932 CLX982932 CVT982932 DFP982932 DPL982932 DZH982932 EJD982932 ESZ982932 FCV982932 FMR982932 FWN982932 GGJ982932 GQF982932 HAB982932 HJX982932 HTT982932 IDP982932 INL982932 IXH982932 JHD982932 JQZ982932 KAV982932 KKR982932 KUN982932 LEJ982932 LOF982932 LYB982932 MHX982932 MRT982932 NBP982932 NLL982932 NVH982932 OFD982932 OOZ982932 OYV982932 PIR982932 PSN982932 QCJ982932 QMF982932 QWB982932 RFX982932 RPT982932 RZP982932 SJL982932 STH982932 TDD982932 TMZ982932 TWV982932 UGR982932 UQN982932 VAJ982932 VKF982932 VUB982932 WDX982932 WNT982932 LD17 UZ17 AEV17 AOR17 AYN17 BIJ17 BSF17 CCB17 CLX17 CVT17 DFP17 DPL17 DZH17 EJD17 ESZ17 FCV17 FMR17 FWN17 GGJ17 GQF17 HAB17 HJX17 HTT17 IDP17 INL17 IXH17 JHD17 JQZ17 KAV17 KKR17 KUN17 LEJ17 LOF17 LYB17 MHX17 MRT17 NBP17 NLL17 NVH17 OFD17 OOZ17 OYV17 PIR17 PSN17 QCJ17 QMF17 QWB17 RFX17 RPT17 RZP17 SJL17 STH17 TDD17 TMZ17 TWV17 UGR17 UQN17 VAJ17 VKF17 VUB17 WDX17 WNT17 WXP17">
      <formula1>1</formula1>
    </dataValidation>
    <dataValidation type="whole" operator="equal" allowBlank="1" showInputMessage="1" showErrorMessage="1" errorTitle="El documento es normal" error="Valor no valido" prompt="Conforme a la fecha de la oficialía de partes, el documento es ordinario cuando se recibió antes del día 20 de diciembre, capturar 1 si se requiere seleccionar esta opción." sqref="WXP982930 BH65426 LD65426 UZ65426 AEV65426 AOR65426 AYN65426 BIJ65426 BSF65426 CCB65426 CLX65426 CVT65426 DFP65426 DPL65426 DZH65426 EJD65426 ESZ65426 FCV65426 FMR65426 FWN65426 GGJ65426 GQF65426 HAB65426 HJX65426 HTT65426 IDP65426 INL65426 IXH65426 JHD65426 JQZ65426 KAV65426 KKR65426 KUN65426 LEJ65426 LOF65426 LYB65426 MHX65426 MRT65426 NBP65426 NLL65426 NVH65426 OFD65426 OOZ65426 OYV65426 PIR65426 PSN65426 QCJ65426 QMF65426 QWB65426 RFX65426 RPT65426 RZP65426 SJL65426 STH65426 TDD65426 TMZ65426 TWV65426 UGR65426 UQN65426 VAJ65426 VKF65426 VUB65426 WDX65426 WNT65426 WXP65426 BH130962 LD130962 UZ130962 AEV130962 AOR130962 AYN130962 BIJ130962 BSF130962 CCB130962 CLX130962 CVT130962 DFP130962 DPL130962 DZH130962 EJD130962 ESZ130962 FCV130962 FMR130962 FWN130962 GGJ130962 GQF130962 HAB130962 HJX130962 HTT130962 IDP130962 INL130962 IXH130962 JHD130962 JQZ130962 KAV130962 KKR130962 KUN130962 LEJ130962 LOF130962 LYB130962 MHX130962 MRT130962 NBP130962 NLL130962 NVH130962 OFD130962 OOZ130962 OYV130962 PIR130962 PSN130962 QCJ130962 QMF130962 QWB130962 RFX130962 RPT130962 RZP130962 SJL130962 STH130962 TDD130962 TMZ130962 TWV130962 UGR130962 UQN130962 VAJ130962 VKF130962 VUB130962 WDX130962 WNT130962 WXP130962 BH196498 LD196498 UZ196498 AEV196498 AOR196498 AYN196498 BIJ196498 BSF196498 CCB196498 CLX196498 CVT196498 DFP196498 DPL196498 DZH196498 EJD196498 ESZ196498 FCV196498 FMR196498 FWN196498 GGJ196498 GQF196498 HAB196498 HJX196498 HTT196498 IDP196498 INL196498 IXH196498 JHD196498 JQZ196498 KAV196498 KKR196498 KUN196498 LEJ196498 LOF196498 LYB196498 MHX196498 MRT196498 NBP196498 NLL196498 NVH196498 OFD196498 OOZ196498 OYV196498 PIR196498 PSN196498 QCJ196498 QMF196498 QWB196498 RFX196498 RPT196498 RZP196498 SJL196498 STH196498 TDD196498 TMZ196498 TWV196498 UGR196498 UQN196498 VAJ196498 VKF196498 VUB196498 WDX196498 WNT196498 WXP196498 BH262034 LD262034 UZ262034 AEV262034 AOR262034 AYN262034 BIJ262034 BSF262034 CCB262034 CLX262034 CVT262034 DFP262034 DPL262034 DZH262034 EJD262034 ESZ262034 FCV262034 FMR262034 FWN262034 GGJ262034 GQF262034 HAB262034 HJX262034 HTT262034 IDP262034 INL262034 IXH262034 JHD262034 JQZ262034 KAV262034 KKR262034 KUN262034 LEJ262034 LOF262034 LYB262034 MHX262034 MRT262034 NBP262034 NLL262034 NVH262034 OFD262034 OOZ262034 OYV262034 PIR262034 PSN262034 QCJ262034 QMF262034 QWB262034 RFX262034 RPT262034 RZP262034 SJL262034 STH262034 TDD262034 TMZ262034 TWV262034 UGR262034 UQN262034 VAJ262034 VKF262034 VUB262034 WDX262034 WNT262034 WXP262034 BH327570 LD327570 UZ327570 AEV327570 AOR327570 AYN327570 BIJ327570 BSF327570 CCB327570 CLX327570 CVT327570 DFP327570 DPL327570 DZH327570 EJD327570 ESZ327570 FCV327570 FMR327570 FWN327570 GGJ327570 GQF327570 HAB327570 HJX327570 HTT327570 IDP327570 INL327570 IXH327570 JHD327570 JQZ327570 KAV327570 KKR327570 KUN327570 LEJ327570 LOF327570 LYB327570 MHX327570 MRT327570 NBP327570 NLL327570 NVH327570 OFD327570 OOZ327570 OYV327570 PIR327570 PSN327570 QCJ327570 QMF327570 QWB327570 RFX327570 RPT327570 RZP327570 SJL327570 STH327570 TDD327570 TMZ327570 TWV327570 UGR327570 UQN327570 VAJ327570 VKF327570 VUB327570 WDX327570 WNT327570 WXP327570 BH393106 LD393106 UZ393106 AEV393106 AOR393106 AYN393106 BIJ393106 BSF393106 CCB393106 CLX393106 CVT393106 DFP393106 DPL393106 DZH393106 EJD393106 ESZ393106 FCV393106 FMR393106 FWN393106 GGJ393106 GQF393106 HAB393106 HJX393106 HTT393106 IDP393106 INL393106 IXH393106 JHD393106 JQZ393106 KAV393106 KKR393106 KUN393106 LEJ393106 LOF393106 LYB393106 MHX393106 MRT393106 NBP393106 NLL393106 NVH393106 OFD393106 OOZ393106 OYV393106 PIR393106 PSN393106 QCJ393106 QMF393106 QWB393106 RFX393106 RPT393106 RZP393106 SJL393106 STH393106 TDD393106 TMZ393106 TWV393106 UGR393106 UQN393106 VAJ393106 VKF393106 VUB393106 WDX393106 WNT393106 WXP393106 BH458642 LD458642 UZ458642 AEV458642 AOR458642 AYN458642 BIJ458642 BSF458642 CCB458642 CLX458642 CVT458642 DFP458642 DPL458642 DZH458642 EJD458642 ESZ458642 FCV458642 FMR458642 FWN458642 GGJ458642 GQF458642 HAB458642 HJX458642 HTT458642 IDP458642 INL458642 IXH458642 JHD458642 JQZ458642 KAV458642 KKR458642 KUN458642 LEJ458642 LOF458642 LYB458642 MHX458642 MRT458642 NBP458642 NLL458642 NVH458642 OFD458642 OOZ458642 OYV458642 PIR458642 PSN458642 QCJ458642 QMF458642 QWB458642 RFX458642 RPT458642 RZP458642 SJL458642 STH458642 TDD458642 TMZ458642 TWV458642 UGR458642 UQN458642 VAJ458642 VKF458642 VUB458642 WDX458642 WNT458642 WXP458642 BH524178 LD524178 UZ524178 AEV524178 AOR524178 AYN524178 BIJ524178 BSF524178 CCB524178 CLX524178 CVT524178 DFP524178 DPL524178 DZH524178 EJD524178 ESZ524178 FCV524178 FMR524178 FWN524178 GGJ524178 GQF524178 HAB524178 HJX524178 HTT524178 IDP524178 INL524178 IXH524178 JHD524178 JQZ524178 KAV524178 KKR524178 KUN524178 LEJ524178 LOF524178 LYB524178 MHX524178 MRT524178 NBP524178 NLL524178 NVH524178 OFD524178 OOZ524178 OYV524178 PIR524178 PSN524178 QCJ524178 QMF524178 QWB524178 RFX524178 RPT524178 RZP524178 SJL524178 STH524178 TDD524178 TMZ524178 TWV524178 UGR524178 UQN524178 VAJ524178 VKF524178 VUB524178 WDX524178 WNT524178 WXP524178 BH589714 LD589714 UZ589714 AEV589714 AOR589714 AYN589714 BIJ589714 BSF589714 CCB589714 CLX589714 CVT589714 DFP589714 DPL589714 DZH589714 EJD589714 ESZ589714 FCV589714 FMR589714 FWN589714 GGJ589714 GQF589714 HAB589714 HJX589714 HTT589714 IDP589714 INL589714 IXH589714 JHD589714 JQZ589714 KAV589714 KKR589714 KUN589714 LEJ589714 LOF589714 LYB589714 MHX589714 MRT589714 NBP589714 NLL589714 NVH589714 OFD589714 OOZ589714 OYV589714 PIR589714 PSN589714 QCJ589714 QMF589714 QWB589714 RFX589714 RPT589714 RZP589714 SJL589714 STH589714 TDD589714 TMZ589714 TWV589714 UGR589714 UQN589714 VAJ589714 VKF589714 VUB589714 WDX589714 WNT589714 WXP589714 BH655250 LD655250 UZ655250 AEV655250 AOR655250 AYN655250 BIJ655250 BSF655250 CCB655250 CLX655250 CVT655250 DFP655250 DPL655250 DZH655250 EJD655250 ESZ655250 FCV655250 FMR655250 FWN655250 GGJ655250 GQF655250 HAB655250 HJX655250 HTT655250 IDP655250 INL655250 IXH655250 JHD655250 JQZ655250 KAV655250 KKR655250 KUN655250 LEJ655250 LOF655250 LYB655250 MHX655250 MRT655250 NBP655250 NLL655250 NVH655250 OFD655250 OOZ655250 OYV655250 PIR655250 PSN655250 QCJ655250 QMF655250 QWB655250 RFX655250 RPT655250 RZP655250 SJL655250 STH655250 TDD655250 TMZ655250 TWV655250 UGR655250 UQN655250 VAJ655250 VKF655250 VUB655250 WDX655250 WNT655250 WXP655250 BH720786 LD720786 UZ720786 AEV720786 AOR720786 AYN720786 BIJ720786 BSF720786 CCB720786 CLX720786 CVT720786 DFP720786 DPL720786 DZH720786 EJD720786 ESZ720786 FCV720786 FMR720786 FWN720786 GGJ720786 GQF720786 HAB720786 HJX720786 HTT720786 IDP720786 INL720786 IXH720786 JHD720786 JQZ720786 KAV720786 KKR720786 KUN720786 LEJ720786 LOF720786 LYB720786 MHX720786 MRT720786 NBP720786 NLL720786 NVH720786 OFD720786 OOZ720786 OYV720786 PIR720786 PSN720786 QCJ720786 QMF720786 QWB720786 RFX720786 RPT720786 RZP720786 SJL720786 STH720786 TDD720786 TMZ720786 TWV720786 UGR720786 UQN720786 VAJ720786 VKF720786 VUB720786 WDX720786 WNT720786 WXP720786 BH786322 LD786322 UZ786322 AEV786322 AOR786322 AYN786322 BIJ786322 BSF786322 CCB786322 CLX786322 CVT786322 DFP786322 DPL786322 DZH786322 EJD786322 ESZ786322 FCV786322 FMR786322 FWN786322 GGJ786322 GQF786322 HAB786322 HJX786322 HTT786322 IDP786322 INL786322 IXH786322 JHD786322 JQZ786322 KAV786322 KKR786322 KUN786322 LEJ786322 LOF786322 LYB786322 MHX786322 MRT786322 NBP786322 NLL786322 NVH786322 OFD786322 OOZ786322 OYV786322 PIR786322 PSN786322 QCJ786322 QMF786322 QWB786322 RFX786322 RPT786322 RZP786322 SJL786322 STH786322 TDD786322 TMZ786322 TWV786322 UGR786322 UQN786322 VAJ786322 VKF786322 VUB786322 WDX786322 WNT786322 WXP786322 BH851858 LD851858 UZ851858 AEV851858 AOR851858 AYN851858 BIJ851858 BSF851858 CCB851858 CLX851858 CVT851858 DFP851858 DPL851858 DZH851858 EJD851858 ESZ851858 FCV851858 FMR851858 FWN851858 GGJ851858 GQF851858 HAB851858 HJX851858 HTT851858 IDP851858 INL851858 IXH851858 JHD851858 JQZ851858 KAV851858 KKR851858 KUN851858 LEJ851858 LOF851858 LYB851858 MHX851858 MRT851858 NBP851858 NLL851858 NVH851858 OFD851858 OOZ851858 OYV851858 PIR851858 PSN851858 QCJ851858 QMF851858 QWB851858 RFX851858 RPT851858 RZP851858 SJL851858 STH851858 TDD851858 TMZ851858 TWV851858 UGR851858 UQN851858 VAJ851858 VKF851858 VUB851858 WDX851858 WNT851858 WXP851858 BH917394 LD917394 UZ917394 AEV917394 AOR917394 AYN917394 BIJ917394 BSF917394 CCB917394 CLX917394 CVT917394 DFP917394 DPL917394 DZH917394 EJD917394 ESZ917394 FCV917394 FMR917394 FWN917394 GGJ917394 GQF917394 HAB917394 HJX917394 HTT917394 IDP917394 INL917394 IXH917394 JHD917394 JQZ917394 KAV917394 KKR917394 KUN917394 LEJ917394 LOF917394 LYB917394 MHX917394 MRT917394 NBP917394 NLL917394 NVH917394 OFD917394 OOZ917394 OYV917394 PIR917394 PSN917394 QCJ917394 QMF917394 QWB917394 RFX917394 RPT917394 RZP917394 SJL917394 STH917394 TDD917394 TMZ917394 TWV917394 UGR917394 UQN917394 VAJ917394 VKF917394 VUB917394 WDX917394 WNT917394 WXP917394 BH982930 LD982930 UZ982930 AEV982930 AOR982930 AYN982930 BIJ982930 BSF982930 CCB982930 CLX982930 CVT982930 DFP982930 DPL982930 DZH982930 EJD982930 ESZ982930 FCV982930 FMR982930 FWN982930 GGJ982930 GQF982930 HAB982930 HJX982930 HTT982930 IDP982930 INL982930 IXH982930 JHD982930 JQZ982930 KAV982930 KKR982930 KUN982930 LEJ982930 LOF982930 LYB982930 MHX982930 MRT982930 NBP982930 NLL982930 NVH982930 OFD982930 OOZ982930 OYV982930 PIR982930 PSN982930 QCJ982930 QMF982930 QWB982930 RFX982930 RPT982930 RZP982930 SJL982930 STH982930 TDD982930 TMZ982930 TWV982930 UGR982930 UQN982930 VAJ982930 VKF982930 VUB982930 WDX982930 WNT982930 LD13:LD15 UZ13:UZ15 AEV13:AEV15 AOR13:AOR15 AYN13:AYN15 BIJ13:BIJ15 BSF13:BSF15 CCB13:CCB15 CLX13:CLX15 CVT13:CVT15 DFP13:DFP15 DPL13:DPL15 DZH13:DZH15 EJD13:EJD15 ESZ13:ESZ15 FCV13:FCV15 FMR13:FMR15 FWN13:FWN15 GGJ13:GGJ15 GQF13:GQF15 HAB13:HAB15 HJX13:HJX15 HTT13:HTT15 IDP13:IDP15 INL13:INL15 IXH13:IXH15 JHD13:JHD15 JQZ13:JQZ15 KAV13:KAV15 KKR13:KKR15 KUN13:KUN15 LEJ13:LEJ15 LOF13:LOF15 LYB13:LYB15 MHX13:MHX15 MRT13:MRT15 NBP13:NBP15 NLL13:NLL15 NVH13:NVH15 OFD13:OFD15 OOZ13:OOZ15 OYV13:OYV15 PIR13:PIR15 PSN13:PSN15 QCJ13:QCJ15 QMF13:QMF15 QWB13:QWB15 RFX13:RFX15 RPT13:RPT15 RZP13:RZP15 SJL13:SJL15 STH13:STH15 TDD13:TDD15 TMZ13:TMZ15 TWV13:TWV15 UGR13:UGR15 UQN13:UQN15 VAJ13:VAJ15 VKF13:VKF15 VUB13:VUB15 WDX13:WDX15 WNT13:WNT15 WXP13:WXP15">
      <formula1>1</formula1>
    </dataValidation>
    <dataValidation type="whole" operator="equal" allowBlank="1" showInputMessage="1" showErrorMessage="1" errorTitle="El documento es normal" error="Valor no valido" prompt="El oficio del municipio está firmado por el encargado de la Hacienda Pública Municipal, capturar 1 si se requiere seleccionar esta opción." sqref="WWF982944 X65440 JT65440 TP65440 ADL65440 ANH65440 AXD65440 BGZ65440 BQV65440 CAR65440 CKN65440 CUJ65440 DEF65440 DOB65440 DXX65440 EHT65440 ERP65440 FBL65440 FLH65440 FVD65440 GEZ65440 GOV65440 GYR65440 HIN65440 HSJ65440 ICF65440 IMB65440 IVX65440 JFT65440 JPP65440 JZL65440 KJH65440 KTD65440 LCZ65440 LMV65440 LWR65440 MGN65440 MQJ65440 NAF65440 NKB65440 NTX65440 ODT65440 ONP65440 OXL65440 PHH65440 PRD65440 QAZ65440 QKV65440 QUR65440 REN65440 ROJ65440 RYF65440 SIB65440 SRX65440 TBT65440 TLP65440 TVL65440 UFH65440 UPD65440 UYZ65440 VIV65440 VSR65440 WCN65440 WMJ65440 WWF65440 X130976 JT130976 TP130976 ADL130976 ANH130976 AXD130976 BGZ130976 BQV130976 CAR130976 CKN130976 CUJ130976 DEF130976 DOB130976 DXX130976 EHT130976 ERP130976 FBL130976 FLH130976 FVD130976 GEZ130976 GOV130976 GYR130976 HIN130976 HSJ130976 ICF130976 IMB130976 IVX130976 JFT130976 JPP130976 JZL130976 KJH130976 KTD130976 LCZ130976 LMV130976 LWR130976 MGN130976 MQJ130976 NAF130976 NKB130976 NTX130976 ODT130976 ONP130976 OXL130976 PHH130976 PRD130976 QAZ130976 QKV130976 QUR130976 REN130976 ROJ130976 RYF130976 SIB130976 SRX130976 TBT130976 TLP130976 TVL130976 UFH130976 UPD130976 UYZ130976 VIV130976 VSR130976 WCN130976 WMJ130976 WWF130976 X196512 JT196512 TP196512 ADL196512 ANH196512 AXD196512 BGZ196512 BQV196512 CAR196512 CKN196512 CUJ196512 DEF196512 DOB196512 DXX196512 EHT196512 ERP196512 FBL196512 FLH196512 FVD196512 GEZ196512 GOV196512 GYR196512 HIN196512 HSJ196512 ICF196512 IMB196512 IVX196512 JFT196512 JPP196512 JZL196512 KJH196512 KTD196512 LCZ196512 LMV196512 LWR196512 MGN196512 MQJ196512 NAF196512 NKB196512 NTX196512 ODT196512 ONP196512 OXL196512 PHH196512 PRD196512 QAZ196512 QKV196512 QUR196512 REN196512 ROJ196512 RYF196512 SIB196512 SRX196512 TBT196512 TLP196512 TVL196512 UFH196512 UPD196512 UYZ196512 VIV196512 VSR196512 WCN196512 WMJ196512 WWF196512 X262048 JT262048 TP262048 ADL262048 ANH262048 AXD262048 BGZ262048 BQV262048 CAR262048 CKN262048 CUJ262048 DEF262048 DOB262048 DXX262048 EHT262048 ERP262048 FBL262048 FLH262048 FVD262048 GEZ262048 GOV262048 GYR262048 HIN262048 HSJ262048 ICF262048 IMB262048 IVX262048 JFT262048 JPP262048 JZL262048 KJH262048 KTD262048 LCZ262048 LMV262048 LWR262048 MGN262048 MQJ262048 NAF262048 NKB262048 NTX262048 ODT262048 ONP262048 OXL262048 PHH262048 PRD262048 QAZ262048 QKV262048 QUR262048 REN262048 ROJ262048 RYF262048 SIB262048 SRX262048 TBT262048 TLP262048 TVL262048 UFH262048 UPD262048 UYZ262048 VIV262048 VSR262048 WCN262048 WMJ262048 WWF262048 X327584 JT327584 TP327584 ADL327584 ANH327584 AXD327584 BGZ327584 BQV327584 CAR327584 CKN327584 CUJ327584 DEF327584 DOB327584 DXX327584 EHT327584 ERP327584 FBL327584 FLH327584 FVD327584 GEZ327584 GOV327584 GYR327584 HIN327584 HSJ327584 ICF327584 IMB327584 IVX327584 JFT327584 JPP327584 JZL327584 KJH327584 KTD327584 LCZ327584 LMV327584 LWR327584 MGN327584 MQJ327584 NAF327584 NKB327584 NTX327584 ODT327584 ONP327584 OXL327584 PHH327584 PRD327584 QAZ327584 QKV327584 QUR327584 REN327584 ROJ327584 RYF327584 SIB327584 SRX327584 TBT327584 TLP327584 TVL327584 UFH327584 UPD327584 UYZ327584 VIV327584 VSR327584 WCN327584 WMJ327584 WWF327584 X393120 JT393120 TP393120 ADL393120 ANH393120 AXD393120 BGZ393120 BQV393120 CAR393120 CKN393120 CUJ393120 DEF393120 DOB393120 DXX393120 EHT393120 ERP393120 FBL393120 FLH393120 FVD393120 GEZ393120 GOV393120 GYR393120 HIN393120 HSJ393120 ICF393120 IMB393120 IVX393120 JFT393120 JPP393120 JZL393120 KJH393120 KTD393120 LCZ393120 LMV393120 LWR393120 MGN393120 MQJ393120 NAF393120 NKB393120 NTX393120 ODT393120 ONP393120 OXL393120 PHH393120 PRD393120 QAZ393120 QKV393120 QUR393120 REN393120 ROJ393120 RYF393120 SIB393120 SRX393120 TBT393120 TLP393120 TVL393120 UFH393120 UPD393120 UYZ393120 VIV393120 VSR393120 WCN393120 WMJ393120 WWF393120 X458656 JT458656 TP458656 ADL458656 ANH458656 AXD458656 BGZ458656 BQV458656 CAR458656 CKN458656 CUJ458656 DEF458656 DOB458656 DXX458656 EHT458656 ERP458656 FBL458656 FLH458656 FVD458656 GEZ458656 GOV458656 GYR458656 HIN458656 HSJ458656 ICF458656 IMB458656 IVX458656 JFT458656 JPP458656 JZL458656 KJH458656 KTD458656 LCZ458656 LMV458656 LWR458656 MGN458656 MQJ458656 NAF458656 NKB458656 NTX458656 ODT458656 ONP458656 OXL458656 PHH458656 PRD458656 QAZ458656 QKV458656 QUR458656 REN458656 ROJ458656 RYF458656 SIB458656 SRX458656 TBT458656 TLP458656 TVL458656 UFH458656 UPD458656 UYZ458656 VIV458656 VSR458656 WCN458656 WMJ458656 WWF458656 X524192 JT524192 TP524192 ADL524192 ANH524192 AXD524192 BGZ524192 BQV524192 CAR524192 CKN524192 CUJ524192 DEF524192 DOB524192 DXX524192 EHT524192 ERP524192 FBL524192 FLH524192 FVD524192 GEZ524192 GOV524192 GYR524192 HIN524192 HSJ524192 ICF524192 IMB524192 IVX524192 JFT524192 JPP524192 JZL524192 KJH524192 KTD524192 LCZ524192 LMV524192 LWR524192 MGN524192 MQJ524192 NAF524192 NKB524192 NTX524192 ODT524192 ONP524192 OXL524192 PHH524192 PRD524192 QAZ524192 QKV524192 QUR524192 REN524192 ROJ524192 RYF524192 SIB524192 SRX524192 TBT524192 TLP524192 TVL524192 UFH524192 UPD524192 UYZ524192 VIV524192 VSR524192 WCN524192 WMJ524192 WWF524192 X589728 JT589728 TP589728 ADL589728 ANH589728 AXD589728 BGZ589728 BQV589728 CAR589728 CKN589728 CUJ589728 DEF589728 DOB589728 DXX589728 EHT589728 ERP589728 FBL589728 FLH589728 FVD589728 GEZ589728 GOV589728 GYR589728 HIN589728 HSJ589728 ICF589728 IMB589728 IVX589728 JFT589728 JPP589728 JZL589728 KJH589728 KTD589728 LCZ589728 LMV589728 LWR589728 MGN589728 MQJ589728 NAF589728 NKB589728 NTX589728 ODT589728 ONP589728 OXL589728 PHH589728 PRD589728 QAZ589728 QKV589728 QUR589728 REN589728 ROJ589728 RYF589728 SIB589728 SRX589728 TBT589728 TLP589728 TVL589728 UFH589728 UPD589728 UYZ589728 VIV589728 VSR589728 WCN589728 WMJ589728 WWF589728 X655264 JT655264 TP655264 ADL655264 ANH655264 AXD655264 BGZ655264 BQV655264 CAR655264 CKN655264 CUJ655264 DEF655264 DOB655264 DXX655264 EHT655264 ERP655264 FBL655264 FLH655264 FVD655264 GEZ655264 GOV655264 GYR655264 HIN655264 HSJ655264 ICF655264 IMB655264 IVX655264 JFT655264 JPP655264 JZL655264 KJH655264 KTD655264 LCZ655264 LMV655264 LWR655264 MGN655264 MQJ655264 NAF655264 NKB655264 NTX655264 ODT655264 ONP655264 OXL655264 PHH655264 PRD655264 QAZ655264 QKV655264 QUR655264 REN655264 ROJ655264 RYF655264 SIB655264 SRX655264 TBT655264 TLP655264 TVL655264 UFH655264 UPD655264 UYZ655264 VIV655264 VSR655264 WCN655264 WMJ655264 WWF655264 X720800 JT720800 TP720800 ADL720800 ANH720800 AXD720800 BGZ720800 BQV720800 CAR720800 CKN720800 CUJ720800 DEF720800 DOB720800 DXX720800 EHT720800 ERP720800 FBL720800 FLH720800 FVD720800 GEZ720800 GOV720800 GYR720800 HIN720800 HSJ720800 ICF720800 IMB720800 IVX720800 JFT720800 JPP720800 JZL720800 KJH720800 KTD720800 LCZ720800 LMV720800 LWR720800 MGN720800 MQJ720800 NAF720800 NKB720800 NTX720800 ODT720800 ONP720800 OXL720800 PHH720800 PRD720800 QAZ720800 QKV720800 QUR720800 REN720800 ROJ720800 RYF720800 SIB720800 SRX720800 TBT720800 TLP720800 TVL720800 UFH720800 UPD720800 UYZ720800 VIV720800 VSR720800 WCN720800 WMJ720800 WWF720800 X786336 JT786336 TP786336 ADL786336 ANH786336 AXD786336 BGZ786336 BQV786336 CAR786336 CKN786336 CUJ786336 DEF786336 DOB786336 DXX786336 EHT786336 ERP786336 FBL786336 FLH786336 FVD786336 GEZ786336 GOV786336 GYR786336 HIN786336 HSJ786336 ICF786336 IMB786336 IVX786336 JFT786336 JPP786336 JZL786336 KJH786336 KTD786336 LCZ786336 LMV786336 LWR786336 MGN786336 MQJ786336 NAF786336 NKB786336 NTX786336 ODT786336 ONP786336 OXL786336 PHH786336 PRD786336 QAZ786336 QKV786336 QUR786336 REN786336 ROJ786336 RYF786336 SIB786336 SRX786336 TBT786336 TLP786336 TVL786336 UFH786336 UPD786336 UYZ786336 VIV786336 VSR786336 WCN786336 WMJ786336 WWF786336 X851872 JT851872 TP851872 ADL851872 ANH851872 AXD851872 BGZ851872 BQV851872 CAR851872 CKN851872 CUJ851872 DEF851872 DOB851872 DXX851872 EHT851872 ERP851872 FBL851872 FLH851872 FVD851872 GEZ851872 GOV851872 GYR851872 HIN851872 HSJ851872 ICF851872 IMB851872 IVX851872 JFT851872 JPP851872 JZL851872 KJH851872 KTD851872 LCZ851872 LMV851872 LWR851872 MGN851872 MQJ851872 NAF851872 NKB851872 NTX851872 ODT851872 ONP851872 OXL851872 PHH851872 PRD851872 QAZ851872 QKV851872 QUR851872 REN851872 ROJ851872 RYF851872 SIB851872 SRX851872 TBT851872 TLP851872 TVL851872 UFH851872 UPD851872 UYZ851872 VIV851872 VSR851872 WCN851872 WMJ851872 WWF851872 X917408 JT917408 TP917408 ADL917408 ANH917408 AXD917408 BGZ917408 BQV917408 CAR917408 CKN917408 CUJ917408 DEF917408 DOB917408 DXX917408 EHT917408 ERP917408 FBL917408 FLH917408 FVD917408 GEZ917408 GOV917408 GYR917408 HIN917408 HSJ917408 ICF917408 IMB917408 IVX917408 JFT917408 JPP917408 JZL917408 KJH917408 KTD917408 LCZ917408 LMV917408 LWR917408 MGN917408 MQJ917408 NAF917408 NKB917408 NTX917408 ODT917408 ONP917408 OXL917408 PHH917408 PRD917408 QAZ917408 QKV917408 QUR917408 REN917408 ROJ917408 RYF917408 SIB917408 SRX917408 TBT917408 TLP917408 TVL917408 UFH917408 UPD917408 UYZ917408 VIV917408 VSR917408 WCN917408 WMJ917408 WWF917408 X982944 JT982944 TP982944 ADL982944 ANH982944 AXD982944 BGZ982944 BQV982944 CAR982944 CKN982944 CUJ982944 DEF982944 DOB982944 DXX982944 EHT982944 ERP982944 FBL982944 FLH982944 FVD982944 GEZ982944 GOV982944 GYR982944 HIN982944 HSJ982944 ICF982944 IMB982944 IVX982944 JFT982944 JPP982944 JZL982944 KJH982944 KTD982944 LCZ982944 LMV982944 LWR982944 MGN982944 MQJ982944 NAF982944 NKB982944 NTX982944 ODT982944 ONP982944 OXL982944 PHH982944 PRD982944 QAZ982944 QKV982944 QUR982944 REN982944 ROJ982944 RYF982944 SIB982944 SRX982944 TBT982944 TLP982944 TVL982944 UFH982944 UPD982944 UYZ982944 VIV982944 VSR982944 WCN982944 WMJ982944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formula1>1</formula1>
    </dataValidation>
    <dataValidation type="whole" operator="equal" allowBlank="1" showInputMessage="1" showErrorMessage="1" errorTitle="El documento es normal" error="Valor no valido" prompt="El oficio del municipio está firmado por el Presidente Municipal, capturar 1 si se requiere seleccionar esta opción." sqref="WWF982942 X65438 JT65438 TP65438 ADL65438 ANH65438 AXD65438 BGZ65438 BQV65438 CAR65438 CKN65438 CUJ65438 DEF65438 DOB65438 DXX65438 EHT65438 ERP65438 FBL65438 FLH65438 FVD65438 GEZ65438 GOV65438 GYR65438 HIN65438 HSJ65438 ICF65438 IMB65438 IVX65438 JFT65438 JPP65438 JZL65438 KJH65438 KTD65438 LCZ65438 LMV65438 LWR65438 MGN65438 MQJ65438 NAF65438 NKB65438 NTX65438 ODT65438 ONP65438 OXL65438 PHH65438 PRD65438 QAZ65438 QKV65438 QUR65438 REN65438 ROJ65438 RYF65438 SIB65438 SRX65438 TBT65438 TLP65438 TVL65438 UFH65438 UPD65438 UYZ65438 VIV65438 VSR65438 WCN65438 WMJ65438 WWF65438 X130974 JT130974 TP130974 ADL130974 ANH130974 AXD130974 BGZ130974 BQV130974 CAR130974 CKN130974 CUJ130974 DEF130974 DOB130974 DXX130974 EHT130974 ERP130974 FBL130974 FLH130974 FVD130974 GEZ130974 GOV130974 GYR130974 HIN130974 HSJ130974 ICF130974 IMB130974 IVX130974 JFT130974 JPP130974 JZL130974 KJH130974 KTD130974 LCZ130974 LMV130974 LWR130974 MGN130974 MQJ130974 NAF130974 NKB130974 NTX130974 ODT130974 ONP130974 OXL130974 PHH130974 PRD130974 QAZ130974 QKV130974 QUR130974 REN130974 ROJ130974 RYF130974 SIB130974 SRX130974 TBT130974 TLP130974 TVL130974 UFH130974 UPD130974 UYZ130974 VIV130974 VSR130974 WCN130974 WMJ130974 WWF130974 X196510 JT196510 TP196510 ADL196510 ANH196510 AXD196510 BGZ196510 BQV196510 CAR196510 CKN196510 CUJ196510 DEF196510 DOB196510 DXX196510 EHT196510 ERP196510 FBL196510 FLH196510 FVD196510 GEZ196510 GOV196510 GYR196510 HIN196510 HSJ196510 ICF196510 IMB196510 IVX196510 JFT196510 JPP196510 JZL196510 KJH196510 KTD196510 LCZ196510 LMV196510 LWR196510 MGN196510 MQJ196510 NAF196510 NKB196510 NTX196510 ODT196510 ONP196510 OXL196510 PHH196510 PRD196510 QAZ196510 QKV196510 QUR196510 REN196510 ROJ196510 RYF196510 SIB196510 SRX196510 TBT196510 TLP196510 TVL196510 UFH196510 UPD196510 UYZ196510 VIV196510 VSR196510 WCN196510 WMJ196510 WWF196510 X262046 JT262046 TP262046 ADL262046 ANH262046 AXD262046 BGZ262046 BQV262046 CAR262046 CKN262046 CUJ262046 DEF262046 DOB262046 DXX262046 EHT262046 ERP262046 FBL262046 FLH262046 FVD262046 GEZ262046 GOV262046 GYR262046 HIN262046 HSJ262046 ICF262046 IMB262046 IVX262046 JFT262046 JPP262046 JZL262046 KJH262046 KTD262046 LCZ262046 LMV262046 LWR262046 MGN262046 MQJ262046 NAF262046 NKB262046 NTX262046 ODT262046 ONP262046 OXL262046 PHH262046 PRD262046 QAZ262046 QKV262046 QUR262046 REN262046 ROJ262046 RYF262046 SIB262046 SRX262046 TBT262046 TLP262046 TVL262046 UFH262046 UPD262046 UYZ262046 VIV262046 VSR262046 WCN262046 WMJ262046 WWF262046 X327582 JT327582 TP327582 ADL327582 ANH327582 AXD327582 BGZ327582 BQV327582 CAR327582 CKN327582 CUJ327582 DEF327582 DOB327582 DXX327582 EHT327582 ERP327582 FBL327582 FLH327582 FVD327582 GEZ327582 GOV327582 GYR327582 HIN327582 HSJ327582 ICF327582 IMB327582 IVX327582 JFT327582 JPP327582 JZL327582 KJH327582 KTD327582 LCZ327582 LMV327582 LWR327582 MGN327582 MQJ327582 NAF327582 NKB327582 NTX327582 ODT327582 ONP327582 OXL327582 PHH327582 PRD327582 QAZ327582 QKV327582 QUR327582 REN327582 ROJ327582 RYF327582 SIB327582 SRX327582 TBT327582 TLP327582 TVL327582 UFH327582 UPD327582 UYZ327582 VIV327582 VSR327582 WCN327582 WMJ327582 WWF327582 X393118 JT393118 TP393118 ADL393118 ANH393118 AXD393118 BGZ393118 BQV393118 CAR393118 CKN393118 CUJ393118 DEF393118 DOB393118 DXX393118 EHT393118 ERP393118 FBL393118 FLH393118 FVD393118 GEZ393118 GOV393118 GYR393118 HIN393118 HSJ393118 ICF393118 IMB393118 IVX393118 JFT393118 JPP393118 JZL393118 KJH393118 KTD393118 LCZ393118 LMV393118 LWR393118 MGN393118 MQJ393118 NAF393118 NKB393118 NTX393118 ODT393118 ONP393118 OXL393118 PHH393118 PRD393118 QAZ393118 QKV393118 QUR393118 REN393118 ROJ393118 RYF393118 SIB393118 SRX393118 TBT393118 TLP393118 TVL393118 UFH393118 UPD393118 UYZ393118 VIV393118 VSR393118 WCN393118 WMJ393118 WWF393118 X458654 JT458654 TP458654 ADL458654 ANH458654 AXD458654 BGZ458654 BQV458654 CAR458654 CKN458654 CUJ458654 DEF458654 DOB458654 DXX458654 EHT458654 ERP458654 FBL458654 FLH458654 FVD458654 GEZ458654 GOV458654 GYR458654 HIN458654 HSJ458654 ICF458654 IMB458654 IVX458654 JFT458654 JPP458654 JZL458654 KJH458654 KTD458654 LCZ458654 LMV458654 LWR458654 MGN458654 MQJ458654 NAF458654 NKB458654 NTX458654 ODT458654 ONP458654 OXL458654 PHH458654 PRD458654 QAZ458654 QKV458654 QUR458654 REN458654 ROJ458654 RYF458654 SIB458654 SRX458654 TBT458654 TLP458654 TVL458654 UFH458654 UPD458654 UYZ458654 VIV458654 VSR458654 WCN458654 WMJ458654 WWF458654 X524190 JT524190 TP524190 ADL524190 ANH524190 AXD524190 BGZ524190 BQV524190 CAR524190 CKN524190 CUJ524190 DEF524190 DOB524190 DXX524190 EHT524190 ERP524190 FBL524190 FLH524190 FVD524190 GEZ524190 GOV524190 GYR524190 HIN524190 HSJ524190 ICF524190 IMB524190 IVX524190 JFT524190 JPP524190 JZL524190 KJH524190 KTD524190 LCZ524190 LMV524190 LWR524190 MGN524190 MQJ524190 NAF524190 NKB524190 NTX524190 ODT524190 ONP524190 OXL524190 PHH524190 PRD524190 QAZ524190 QKV524190 QUR524190 REN524190 ROJ524190 RYF524190 SIB524190 SRX524190 TBT524190 TLP524190 TVL524190 UFH524190 UPD524190 UYZ524190 VIV524190 VSR524190 WCN524190 WMJ524190 WWF524190 X589726 JT589726 TP589726 ADL589726 ANH589726 AXD589726 BGZ589726 BQV589726 CAR589726 CKN589726 CUJ589726 DEF589726 DOB589726 DXX589726 EHT589726 ERP589726 FBL589726 FLH589726 FVD589726 GEZ589726 GOV589726 GYR589726 HIN589726 HSJ589726 ICF589726 IMB589726 IVX589726 JFT589726 JPP589726 JZL589726 KJH589726 KTD589726 LCZ589726 LMV589726 LWR589726 MGN589726 MQJ589726 NAF589726 NKB589726 NTX589726 ODT589726 ONP589726 OXL589726 PHH589726 PRD589726 QAZ589726 QKV589726 QUR589726 REN589726 ROJ589726 RYF589726 SIB589726 SRX589726 TBT589726 TLP589726 TVL589726 UFH589726 UPD589726 UYZ589726 VIV589726 VSR589726 WCN589726 WMJ589726 WWF589726 X655262 JT655262 TP655262 ADL655262 ANH655262 AXD655262 BGZ655262 BQV655262 CAR655262 CKN655262 CUJ655262 DEF655262 DOB655262 DXX655262 EHT655262 ERP655262 FBL655262 FLH655262 FVD655262 GEZ655262 GOV655262 GYR655262 HIN655262 HSJ655262 ICF655262 IMB655262 IVX655262 JFT655262 JPP655262 JZL655262 KJH655262 KTD655262 LCZ655262 LMV655262 LWR655262 MGN655262 MQJ655262 NAF655262 NKB655262 NTX655262 ODT655262 ONP655262 OXL655262 PHH655262 PRD655262 QAZ655262 QKV655262 QUR655262 REN655262 ROJ655262 RYF655262 SIB655262 SRX655262 TBT655262 TLP655262 TVL655262 UFH655262 UPD655262 UYZ655262 VIV655262 VSR655262 WCN655262 WMJ655262 WWF655262 X720798 JT720798 TP720798 ADL720798 ANH720798 AXD720798 BGZ720798 BQV720798 CAR720798 CKN720798 CUJ720798 DEF720798 DOB720798 DXX720798 EHT720798 ERP720798 FBL720798 FLH720798 FVD720798 GEZ720798 GOV720798 GYR720798 HIN720798 HSJ720798 ICF720798 IMB720798 IVX720798 JFT720798 JPP720798 JZL720798 KJH720798 KTD720798 LCZ720798 LMV720798 LWR720798 MGN720798 MQJ720798 NAF720798 NKB720798 NTX720798 ODT720798 ONP720798 OXL720798 PHH720798 PRD720798 QAZ720798 QKV720798 QUR720798 REN720798 ROJ720798 RYF720798 SIB720798 SRX720798 TBT720798 TLP720798 TVL720798 UFH720798 UPD720798 UYZ720798 VIV720798 VSR720798 WCN720798 WMJ720798 WWF720798 X786334 JT786334 TP786334 ADL786334 ANH786334 AXD786334 BGZ786334 BQV786334 CAR786334 CKN786334 CUJ786334 DEF786334 DOB786334 DXX786334 EHT786334 ERP786334 FBL786334 FLH786334 FVD786334 GEZ786334 GOV786334 GYR786334 HIN786334 HSJ786334 ICF786334 IMB786334 IVX786334 JFT786334 JPP786334 JZL786334 KJH786334 KTD786334 LCZ786334 LMV786334 LWR786334 MGN786334 MQJ786334 NAF786334 NKB786334 NTX786334 ODT786334 ONP786334 OXL786334 PHH786334 PRD786334 QAZ786334 QKV786334 QUR786334 REN786334 ROJ786334 RYF786334 SIB786334 SRX786334 TBT786334 TLP786334 TVL786334 UFH786334 UPD786334 UYZ786334 VIV786334 VSR786334 WCN786334 WMJ786334 WWF786334 X851870 JT851870 TP851870 ADL851870 ANH851870 AXD851870 BGZ851870 BQV851870 CAR851870 CKN851870 CUJ851870 DEF851870 DOB851870 DXX851870 EHT851870 ERP851870 FBL851870 FLH851870 FVD851870 GEZ851870 GOV851870 GYR851870 HIN851870 HSJ851870 ICF851870 IMB851870 IVX851870 JFT851870 JPP851870 JZL851870 KJH851870 KTD851870 LCZ851870 LMV851870 LWR851870 MGN851870 MQJ851870 NAF851870 NKB851870 NTX851870 ODT851870 ONP851870 OXL851870 PHH851870 PRD851870 QAZ851870 QKV851870 QUR851870 REN851870 ROJ851870 RYF851870 SIB851870 SRX851870 TBT851870 TLP851870 TVL851870 UFH851870 UPD851870 UYZ851870 VIV851870 VSR851870 WCN851870 WMJ851870 WWF851870 X917406 JT917406 TP917406 ADL917406 ANH917406 AXD917406 BGZ917406 BQV917406 CAR917406 CKN917406 CUJ917406 DEF917406 DOB917406 DXX917406 EHT917406 ERP917406 FBL917406 FLH917406 FVD917406 GEZ917406 GOV917406 GYR917406 HIN917406 HSJ917406 ICF917406 IMB917406 IVX917406 JFT917406 JPP917406 JZL917406 KJH917406 KTD917406 LCZ917406 LMV917406 LWR917406 MGN917406 MQJ917406 NAF917406 NKB917406 NTX917406 ODT917406 ONP917406 OXL917406 PHH917406 PRD917406 QAZ917406 QKV917406 QUR917406 REN917406 ROJ917406 RYF917406 SIB917406 SRX917406 TBT917406 TLP917406 TVL917406 UFH917406 UPD917406 UYZ917406 VIV917406 VSR917406 WCN917406 WMJ917406 WWF917406 X982942 JT982942 TP982942 ADL982942 ANH982942 AXD982942 BGZ982942 BQV982942 CAR982942 CKN982942 CUJ982942 DEF982942 DOB982942 DXX982942 EHT982942 ERP982942 FBL982942 FLH982942 FVD982942 GEZ982942 GOV982942 GYR982942 HIN982942 HSJ982942 ICF982942 IMB982942 IVX982942 JFT982942 JPP982942 JZL982942 KJH982942 KTD982942 LCZ982942 LMV982942 LWR982942 MGN982942 MQJ982942 NAF982942 NKB982942 NTX982942 ODT982942 ONP982942 OXL982942 PHH982942 PRD982942 QAZ982942 QKV982942 QUR982942 REN982942 ROJ982942 RYF982942 SIB982942 SRX982942 TBT982942 TLP982942 TVL982942 UFH982942 UPD982942 UYZ982942 VIV982942 VSR982942 WCN982942 WMJ982942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formula1>1</formula1>
    </dataValidation>
    <dataValidation type="whole" operator="equal" allowBlank="1" showInputMessage="1" showErrorMessage="1" errorTitle="El documento es normal" error="Valor no valido" prompt="El oficio del municipio está firmado por el Secretario Gral. y/o Síndico, capturar 1 si se requiere seleccionar esta opción." sqref="WWF982940 X65436 JT65436 TP65436 ADL65436 ANH65436 AXD65436 BGZ65436 BQV65436 CAR65436 CKN65436 CUJ65436 DEF65436 DOB65436 DXX65436 EHT65436 ERP65436 FBL65436 FLH65436 FVD65436 GEZ65436 GOV65436 GYR65436 HIN65436 HSJ65436 ICF65436 IMB65436 IVX65436 JFT65436 JPP65436 JZL65436 KJH65436 KTD65436 LCZ65436 LMV65436 LWR65436 MGN65436 MQJ65436 NAF65436 NKB65436 NTX65436 ODT65436 ONP65436 OXL65436 PHH65436 PRD65436 QAZ65436 QKV65436 QUR65436 REN65436 ROJ65436 RYF65436 SIB65436 SRX65436 TBT65436 TLP65436 TVL65436 UFH65436 UPD65436 UYZ65436 VIV65436 VSR65436 WCN65436 WMJ65436 WWF65436 X130972 JT130972 TP130972 ADL130972 ANH130972 AXD130972 BGZ130972 BQV130972 CAR130972 CKN130972 CUJ130972 DEF130972 DOB130972 DXX130972 EHT130972 ERP130972 FBL130972 FLH130972 FVD130972 GEZ130972 GOV130972 GYR130972 HIN130972 HSJ130972 ICF130972 IMB130972 IVX130972 JFT130972 JPP130972 JZL130972 KJH130972 KTD130972 LCZ130972 LMV130972 LWR130972 MGN130972 MQJ130972 NAF130972 NKB130972 NTX130972 ODT130972 ONP130972 OXL130972 PHH130972 PRD130972 QAZ130972 QKV130972 QUR130972 REN130972 ROJ130972 RYF130972 SIB130972 SRX130972 TBT130972 TLP130972 TVL130972 UFH130972 UPD130972 UYZ130972 VIV130972 VSR130972 WCN130972 WMJ130972 WWF130972 X196508 JT196508 TP196508 ADL196508 ANH196508 AXD196508 BGZ196508 BQV196508 CAR196508 CKN196508 CUJ196508 DEF196508 DOB196508 DXX196508 EHT196508 ERP196508 FBL196508 FLH196508 FVD196508 GEZ196508 GOV196508 GYR196508 HIN196508 HSJ196508 ICF196508 IMB196508 IVX196508 JFT196508 JPP196508 JZL196508 KJH196508 KTD196508 LCZ196508 LMV196508 LWR196508 MGN196508 MQJ196508 NAF196508 NKB196508 NTX196508 ODT196508 ONP196508 OXL196508 PHH196508 PRD196508 QAZ196508 QKV196508 QUR196508 REN196508 ROJ196508 RYF196508 SIB196508 SRX196508 TBT196508 TLP196508 TVL196508 UFH196508 UPD196508 UYZ196508 VIV196508 VSR196508 WCN196508 WMJ196508 WWF196508 X262044 JT262044 TP262044 ADL262044 ANH262044 AXD262044 BGZ262044 BQV262044 CAR262044 CKN262044 CUJ262044 DEF262044 DOB262044 DXX262044 EHT262044 ERP262044 FBL262044 FLH262044 FVD262044 GEZ262044 GOV262044 GYR262044 HIN262044 HSJ262044 ICF262044 IMB262044 IVX262044 JFT262044 JPP262044 JZL262044 KJH262044 KTD262044 LCZ262044 LMV262044 LWR262044 MGN262044 MQJ262044 NAF262044 NKB262044 NTX262044 ODT262044 ONP262044 OXL262044 PHH262044 PRD262044 QAZ262044 QKV262044 QUR262044 REN262044 ROJ262044 RYF262044 SIB262044 SRX262044 TBT262044 TLP262044 TVL262044 UFH262044 UPD262044 UYZ262044 VIV262044 VSR262044 WCN262044 WMJ262044 WWF262044 X327580 JT327580 TP327580 ADL327580 ANH327580 AXD327580 BGZ327580 BQV327580 CAR327580 CKN327580 CUJ327580 DEF327580 DOB327580 DXX327580 EHT327580 ERP327580 FBL327580 FLH327580 FVD327580 GEZ327580 GOV327580 GYR327580 HIN327580 HSJ327580 ICF327580 IMB327580 IVX327580 JFT327580 JPP327580 JZL327580 KJH327580 KTD327580 LCZ327580 LMV327580 LWR327580 MGN327580 MQJ327580 NAF327580 NKB327580 NTX327580 ODT327580 ONP327580 OXL327580 PHH327580 PRD327580 QAZ327580 QKV327580 QUR327580 REN327580 ROJ327580 RYF327580 SIB327580 SRX327580 TBT327580 TLP327580 TVL327580 UFH327580 UPD327580 UYZ327580 VIV327580 VSR327580 WCN327580 WMJ327580 WWF327580 X393116 JT393116 TP393116 ADL393116 ANH393116 AXD393116 BGZ393116 BQV393116 CAR393116 CKN393116 CUJ393116 DEF393116 DOB393116 DXX393116 EHT393116 ERP393116 FBL393116 FLH393116 FVD393116 GEZ393116 GOV393116 GYR393116 HIN393116 HSJ393116 ICF393116 IMB393116 IVX393116 JFT393116 JPP393116 JZL393116 KJH393116 KTD393116 LCZ393116 LMV393116 LWR393116 MGN393116 MQJ393116 NAF393116 NKB393116 NTX393116 ODT393116 ONP393116 OXL393116 PHH393116 PRD393116 QAZ393116 QKV393116 QUR393116 REN393116 ROJ393116 RYF393116 SIB393116 SRX393116 TBT393116 TLP393116 TVL393116 UFH393116 UPD393116 UYZ393116 VIV393116 VSR393116 WCN393116 WMJ393116 WWF393116 X458652 JT458652 TP458652 ADL458652 ANH458652 AXD458652 BGZ458652 BQV458652 CAR458652 CKN458652 CUJ458652 DEF458652 DOB458652 DXX458652 EHT458652 ERP458652 FBL458652 FLH458652 FVD458652 GEZ458652 GOV458652 GYR458652 HIN458652 HSJ458652 ICF458652 IMB458652 IVX458652 JFT458652 JPP458652 JZL458652 KJH458652 KTD458652 LCZ458652 LMV458652 LWR458652 MGN458652 MQJ458652 NAF458652 NKB458652 NTX458652 ODT458652 ONP458652 OXL458652 PHH458652 PRD458652 QAZ458652 QKV458652 QUR458652 REN458652 ROJ458652 RYF458652 SIB458652 SRX458652 TBT458652 TLP458652 TVL458652 UFH458652 UPD458652 UYZ458652 VIV458652 VSR458652 WCN458652 WMJ458652 WWF458652 X524188 JT524188 TP524188 ADL524188 ANH524188 AXD524188 BGZ524188 BQV524188 CAR524188 CKN524188 CUJ524188 DEF524188 DOB524188 DXX524188 EHT524188 ERP524188 FBL524188 FLH524188 FVD524188 GEZ524188 GOV524188 GYR524188 HIN524188 HSJ524188 ICF524188 IMB524188 IVX524188 JFT524188 JPP524188 JZL524188 KJH524188 KTD524188 LCZ524188 LMV524188 LWR524188 MGN524188 MQJ524188 NAF524188 NKB524188 NTX524188 ODT524188 ONP524188 OXL524188 PHH524188 PRD524188 QAZ524188 QKV524188 QUR524188 REN524188 ROJ524188 RYF524188 SIB524188 SRX524188 TBT524188 TLP524188 TVL524188 UFH524188 UPD524188 UYZ524188 VIV524188 VSR524188 WCN524188 WMJ524188 WWF524188 X589724 JT589724 TP589724 ADL589724 ANH589724 AXD589724 BGZ589724 BQV589724 CAR589724 CKN589724 CUJ589724 DEF589724 DOB589724 DXX589724 EHT589724 ERP589724 FBL589724 FLH589724 FVD589724 GEZ589724 GOV589724 GYR589724 HIN589724 HSJ589724 ICF589724 IMB589724 IVX589724 JFT589724 JPP589724 JZL589724 KJH589724 KTD589724 LCZ589724 LMV589724 LWR589724 MGN589724 MQJ589724 NAF589724 NKB589724 NTX589724 ODT589724 ONP589724 OXL589724 PHH589724 PRD589724 QAZ589724 QKV589724 QUR589724 REN589724 ROJ589724 RYF589724 SIB589724 SRX589724 TBT589724 TLP589724 TVL589724 UFH589724 UPD589724 UYZ589724 VIV589724 VSR589724 WCN589724 WMJ589724 WWF589724 X655260 JT655260 TP655260 ADL655260 ANH655260 AXD655260 BGZ655260 BQV655260 CAR655260 CKN655260 CUJ655260 DEF655260 DOB655260 DXX655260 EHT655260 ERP655260 FBL655260 FLH655260 FVD655260 GEZ655260 GOV655260 GYR655260 HIN655260 HSJ655260 ICF655260 IMB655260 IVX655260 JFT655260 JPP655260 JZL655260 KJH655260 KTD655260 LCZ655260 LMV655260 LWR655260 MGN655260 MQJ655260 NAF655260 NKB655260 NTX655260 ODT655260 ONP655260 OXL655260 PHH655260 PRD655260 QAZ655260 QKV655260 QUR655260 REN655260 ROJ655260 RYF655260 SIB655260 SRX655260 TBT655260 TLP655260 TVL655260 UFH655260 UPD655260 UYZ655260 VIV655260 VSR655260 WCN655260 WMJ655260 WWF655260 X720796 JT720796 TP720796 ADL720796 ANH720796 AXD720796 BGZ720796 BQV720796 CAR720796 CKN720796 CUJ720796 DEF720796 DOB720796 DXX720796 EHT720796 ERP720796 FBL720796 FLH720796 FVD720796 GEZ720796 GOV720796 GYR720796 HIN720796 HSJ720796 ICF720796 IMB720796 IVX720796 JFT720796 JPP720796 JZL720796 KJH720796 KTD720796 LCZ720796 LMV720796 LWR720796 MGN720796 MQJ720796 NAF720796 NKB720796 NTX720796 ODT720796 ONP720796 OXL720796 PHH720796 PRD720796 QAZ720796 QKV720796 QUR720796 REN720796 ROJ720796 RYF720796 SIB720796 SRX720796 TBT720796 TLP720796 TVL720796 UFH720796 UPD720796 UYZ720796 VIV720796 VSR720796 WCN720796 WMJ720796 WWF720796 X786332 JT786332 TP786332 ADL786332 ANH786332 AXD786332 BGZ786332 BQV786332 CAR786332 CKN786332 CUJ786332 DEF786332 DOB786332 DXX786332 EHT786332 ERP786332 FBL786332 FLH786332 FVD786332 GEZ786332 GOV786332 GYR786332 HIN786332 HSJ786332 ICF786332 IMB786332 IVX786332 JFT786332 JPP786332 JZL786332 KJH786332 KTD786332 LCZ786332 LMV786332 LWR786332 MGN786332 MQJ786332 NAF786332 NKB786332 NTX786332 ODT786332 ONP786332 OXL786332 PHH786332 PRD786332 QAZ786332 QKV786332 QUR786332 REN786332 ROJ786332 RYF786332 SIB786332 SRX786332 TBT786332 TLP786332 TVL786332 UFH786332 UPD786332 UYZ786332 VIV786332 VSR786332 WCN786332 WMJ786332 WWF786332 X851868 JT851868 TP851868 ADL851868 ANH851868 AXD851868 BGZ851868 BQV851868 CAR851868 CKN851868 CUJ851868 DEF851868 DOB851868 DXX851868 EHT851868 ERP851868 FBL851868 FLH851868 FVD851868 GEZ851868 GOV851868 GYR851868 HIN851868 HSJ851868 ICF851868 IMB851868 IVX851868 JFT851868 JPP851868 JZL851868 KJH851868 KTD851868 LCZ851868 LMV851868 LWR851868 MGN851868 MQJ851868 NAF851868 NKB851868 NTX851868 ODT851868 ONP851868 OXL851868 PHH851868 PRD851868 QAZ851868 QKV851868 QUR851868 REN851868 ROJ851868 RYF851868 SIB851868 SRX851868 TBT851868 TLP851868 TVL851868 UFH851868 UPD851868 UYZ851868 VIV851868 VSR851868 WCN851868 WMJ851868 WWF851868 X917404 JT917404 TP917404 ADL917404 ANH917404 AXD917404 BGZ917404 BQV917404 CAR917404 CKN917404 CUJ917404 DEF917404 DOB917404 DXX917404 EHT917404 ERP917404 FBL917404 FLH917404 FVD917404 GEZ917404 GOV917404 GYR917404 HIN917404 HSJ917404 ICF917404 IMB917404 IVX917404 JFT917404 JPP917404 JZL917404 KJH917404 KTD917404 LCZ917404 LMV917404 LWR917404 MGN917404 MQJ917404 NAF917404 NKB917404 NTX917404 ODT917404 ONP917404 OXL917404 PHH917404 PRD917404 QAZ917404 QKV917404 QUR917404 REN917404 ROJ917404 RYF917404 SIB917404 SRX917404 TBT917404 TLP917404 TVL917404 UFH917404 UPD917404 UYZ917404 VIV917404 VSR917404 WCN917404 WMJ917404 WWF917404 X982940 JT982940 TP982940 ADL982940 ANH982940 AXD982940 BGZ982940 BQV982940 CAR982940 CKN982940 CUJ982940 DEF982940 DOB982940 DXX982940 EHT982940 ERP982940 FBL982940 FLH982940 FVD982940 GEZ982940 GOV982940 GYR982940 HIN982940 HSJ982940 ICF982940 IMB982940 IVX982940 JFT982940 JPP982940 JZL982940 KJH982940 KTD982940 LCZ982940 LMV982940 LWR982940 MGN982940 MQJ982940 NAF982940 NKB982940 NTX982940 ODT982940 ONP982940 OXL982940 PHH982940 PRD982940 QAZ982940 QKV982940 QUR982940 REN982940 ROJ982940 RYF982940 SIB982940 SRX982940 TBT982940 TLP982940 TVL982940 UFH982940 UPD982940 UYZ982940 VIV982940 VSR982940 WCN982940 WMJ982940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formula1>1</formula1>
    </dataValidation>
    <dataValidation allowBlank="1" showInputMessage="1" showErrorMessage="1" prompt="Capturar el número del Acta de Ayuntamiento asignado por el Secretario General y/o Síndico." sqref="WWN982936 AF65432 KB65432 TX65432 ADT65432 ANP65432 AXL65432 BHH65432 BRD65432 CAZ65432 CKV65432 CUR65432 DEN65432 DOJ65432 DYF65432 EIB65432 ERX65432 FBT65432 FLP65432 FVL65432 GFH65432 GPD65432 GYZ65432 HIV65432 HSR65432 ICN65432 IMJ65432 IWF65432 JGB65432 JPX65432 JZT65432 KJP65432 KTL65432 LDH65432 LND65432 LWZ65432 MGV65432 MQR65432 NAN65432 NKJ65432 NUF65432 OEB65432 ONX65432 OXT65432 PHP65432 PRL65432 QBH65432 QLD65432 QUZ65432 REV65432 ROR65432 RYN65432 SIJ65432 SSF65432 TCB65432 TLX65432 TVT65432 UFP65432 UPL65432 UZH65432 VJD65432 VSZ65432 WCV65432 WMR65432 WWN65432 AF130968 KB130968 TX130968 ADT130968 ANP130968 AXL130968 BHH130968 BRD130968 CAZ130968 CKV130968 CUR130968 DEN130968 DOJ130968 DYF130968 EIB130968 ERX130968 FBT130968 FLP130968 FVL130968 GFH130968 GPD130968 GYZ130968 HIV130968 HSR130968 ICN130968 IMJ130968 IWF130968 JGB130968 JPX130968 JZT130968 KJP130968 KTL130968 LDH130968 LND130968 LWZ130968 MGV130968 MQR130968 NAN130968 NKJ130968 NUF130968 OEB130968 ONX130968 OXT130968 PHP130968 PRL130968 QBH130968 QLD130968 QUZ130968 REV130968 ROR130968 RYN130968 SIJ130968 SSF130968 TCB130968 TLX130968 TVT130968 UFP130968 UPL130968 UZH130968 VJD130968 VSZ130968 WCV130968 WMR130968 WWN130968 AF196504 KB196504 TX196504 ADT196504 ANP196504 AXL196504 BHH196504 BRD196504 CAZ196504 CKV196504 CUR196504 DEN196504 DOJ196504 DYF196504 EIB196504 ERX196504 FBT196504 FLP196504 FVL196504 GFH196504 GPD196504 GYZ196504 HIV196504 HSR196504 ICN196504 IMJ196504 IWF196504 JGB196504 JPX196504 JZT196504 KJP196504 KTL196504 LDH196504 LND196504 LWZ196504 MGV196504 MQR196504 NAN196504 NKJ196504 NUF196504 OEB196504 ONX196504 OXT196504 PHP196504 PRL196504 QBH196504 QLD196504 QUZ196504 REV196504 ROR196504 RYN196504 SIJ196504 SSF196504 TCB196504 TLX196504 TVT196504 UFP196504 UPL196504 UZH196504 VJD196504 VSZ196504 WCV196504 WMR196504 WWN196504 AF262040 KB262040 TX262040 ADT262040 ANP262040 AXL262040 BHH262040 BRD262040 CAZ262040 CKV262040 CUR262040 DEN262040 DOJ262040 DYF262040 EIB262040 ERX262040 FBT262040 FLP262040 FVL262040 GFH262040 GPD262040 GYZ262040 HIV262040 HSR262040 ICN262040 IMJ262040 IWF262040 JGB262040 JPX262040 JZT262040 KJP262040 KTL262040 LDH262040 LND262040 LWZ262040 MGV262040 MQR262040 NAN262040 NKJ262040 NUF262040 OEB262040 ONX262040 OXT262040 PHP262040 PRL262040 QBH262040 QLD262040 QUZ262040 REV262040 ROR262040 RYN262040 SIJ262040 SSF262040 TCB262040 TLX262040 TVT262040 UFP262040 UPL262040 UZH262040 VJD262040 VSZ262040 WCV262040 WMR262040 WWN262040 AF327576 KB327576 TX327576 ADT327576 ANP327576 AXL327576 BHH327576 BRD327576 CAZ327576 CKV327576 CUR327576 DEN327576 DOJ327576 DYF327576 EIB327576 ERX327576 FBT327576 FLP327576 FVL327576 GFH327576 GPD327576 GYZ327576 HIV327576 HSR327576 ICN327576 IMJ327576 IWF327576 JGB327576 JPX327576 JZT327576 KJP327576 KTL327576 LDH327576 LND327576 LWZ327576 MGV327576 MQR327576 NAN327576 NKJ327576 NUF327576 OEB327576 ONX327576 OXT327576 PHP327576 PRL327576 QBH327576 QLD327576 QUZ327576 REV327576 ROR327576 RYN327576 SIJ327576 SSF327576 TCB327576 TLX327576 TVT327576 UFP327576 UPL327576 UZH327576 VJD327576 VSZ327576 WCV327576 WMR327576 WWN327576 AF393112 KB393112 TX393112 ADT393112 ANP393112 AXL393112 BHH393112 BRD393112 CAZ393112 CKV393112 CUR393112 DEN393112 DOJ393112 DYF393112 EIB393112 ERX393112 FBT393112 FLP393112 FVL393112 GFH393112 GPD393112 GYZ393112 HIV393112 HSR393112 ICN393112 IMJ393112 IWF393112 JGB393112 JPX393112 JZT393112 KJP393112 KTL393112 LDH393112 LND393112 LWZ393112 MGV393112 MQR393112 NAN393112 NKJ393112 NUF393112 OEB393112 ONX393112 OXT393112 PHP393112 PRL393112 QBH393112 QLD393112 QUZ393112 REV393112 ROR393112 RYN393112 SIJ393112 SSF393112 TCB393112 TLX393112 TVT393112 UFP393112 UPL393112 UZH393112 VJD393112 VSZ393112 WCV393112 WMR393112 WWN393112 AF458648 KB458648 TX458648 ADT458648 ANP458648 AXL458648 BHH458648 BRD458648 CAZ458648 CKV458648 CUR458648 DEN458648 DOJ458648 DYF458648 EIB458648 ERX458648 FBT458648 FLP458648 FVL458648 GFH458648 GPD458648 GYZ458648 HIV458648 HSR458648 ICN458648 IMJ458648 IWF458648 JGB458648 JPX458648 JZT458648 KJP458648 KTL458648 LDH458648 LND458648 LWZ458648 MGV458648 MQR458648 NAN458648 NKJ458648 NUF458648 OEB458648 ONX458648 OXT458648 PHP458648 PRL458648 QBH458648 QLD458648 QUZ458648 REV458648 ROR458648 RYN458648 SIJ458648 SSF458648 TCB458648 TLX458648 TVT458648 UFP458648 UPL458648 UZH458648 VJD458648 VSZ458648 WCV458648 WMR458648 WWN458648 AF524184 KB524184 TX524184 ADT524184 ANP524184 AXL524184 BHH524184 BRD524184 CAZ524184 CKV524184 CUR524184 DEN524184 DOJ524184 DYF524184 EIB524184 ERX524184 FBT524184 FLP524184 FVL524184 GFH524184 GPD524184 GYZ524184 HIV524184 HSR524184 ICN524184 IMJ524184 IWF524184 JGB524184 JPX524184 JZT524184 KJP524184 KTL524184 LDH524184 LND524184 LWZ524184 MGV524184 MQR524184 NAN524184 NKJ524184 NUF524184 OEB524184 ONX524184 OXT524184 PHP524184 PRL524184 QBH524184 QLD524184 QUZ524184 REV524184 ROR524184 RYN524184 SIJ524184 SSF524184 TCB524184 TLX524184 TVT524184 UFP524184 UPL524184 UZH524184 VJD524184 VSZ524184 WCV524184 WMR524184 WWN524184 AF589720 KB589720 TX589720 ADT589720 ANP589720 AXL589720 BHH589720 BRD589720 CAZ589720 CKV589720 CUR589720 DEN589720 DOJ589720 DYF589720 EIB589720 ERX589720 FBT589720 FLP589720 FVL589720 GFH589720 GPD589720 GYZ589720 HIV589720 HSR589720 ICN589720 IMJ589720 IWF589720 JGB589720 JPX589720 JZT589720 KJP589720 KTL589720 LDH589720 LND589720 LWZ589720 MGV589720 MQR589720 NAN589720 NKJ589720 NUF589720 OEB589720 ONX589720 OXT589720 PHP589720 PRL589720 QBH589720 QLD589720 QUZ589720 REV589720 ROR589720 RYN589720 SIJ589720 SSF589720 TCB589720 TLX589720 TVT589720 UFP589720 UPL589720 UZH589720 VJD589720 VSZ589720 WCV589720 WMR589720 WWN589720 AF655256 KB655256 TX655256 ADT655256 ANP655256 AXL655256 BHH655256 BRD655256 CAZ655256 CKV655256 CUR655256 DEN655256 DOJ655256 DYF655256 EIB655256 ERX655256 FBT655256 FLP655256 FVL655256 GFH655256 GPD655256 GYZ655256 HIV655256 HSR655256 ICN655256 IMJ655256 IWF655256 JGB655256 JPX655256 JZT655256 KJP655256 KTL655256 LDH655256 LND655256 LWZ655256 MGV655256 MQR655256 NAN655256 NKJ655256 NUF655256 OEB655256 ONX655256 OXT655256 PHP655256 PRL655256 QBH655256 QLD655256 QUZ655256 REV655256 ROR655256 RYN655256 SIJ655256 SSF655256 TCB655256 TLX655256 TVT655256 UFP655256 UPL655256 UZH655256 VJD655256 VSZ655256 WCV655256 WMR655256 WWN655256 AF720792 KB720792 TX720792 ADT720792 ANP720792 AXL720792 BHH720792 BRD720792 CAZ720792 CKV720792 CUR720792 DEN720792 DOJ720792 DYF720792 EIB720792 ERX720792 FBT720792 FLP720792 FVL720792 GFH720792 GPD720792 GYZ720792 HIV720792 HSR720792 ICN720792 IMJ720792 IWF720792 JGB720792 JPX720792 JZT720792 KJP720792 KTL720792 LDH720792 LND720792 LWZ720792 MGV720792 MQR720792 NAN720792 NKJ720792 NUF720792 OEB720792 ONX720792 OXT720792 PHP720792 PRL720792 QBH720792 QLD720792 QUZ720792 REV720792 ROR720792 RYN720792 SIJ720792 SSF720792 TCB720792 TLX720792 TVT720792 UFP720792 UPL720792 UZH720792 VJD720792 VSZ720792 WCV720792 WMR720792 WWN720792 AF786328 KB786328 TX786328 ADT786328 ANP786328 AXL786328 BHH786328 BRD786328 CAZ786328 CKV786328 CUR786328 DEN786328 DOJ786328 DYF786328 EIB786328 ERX786328 FBT786328 FLP786328 FVL786328 GFH786328 GPD786328 GYZ786328 HIV786328 HSR786328 ICN786328 IMJ786328 IWF786328 JGB786328 JPX786328 JZT786328 KJP786328 KTL786328 LDH786328 LND786328 LWZ786328 MGV786328 MQR786328 NAN786328 NKJ786328 NUF786328 OEB786328 ONX786328 OXT786328 PHP786328 PRL786328 QBH786328 QLD786328 QUZ786328 REV786328 ROR786328 RYN786328 SIJ786328 SSF786328 TCB786328 TLX786328 TVT786328 UFP786328 UPL786328 UZH786328 VJD786328 VSZ786328 WCV786328 WMR786328 WWN786328 AF851864 KB851864 TX851864 ADT851864 ANP851864 AXL851864 BHH851864 BRD851864 CAZ851864 CKV851864 CUR851864 DEN851864 DOJ851864 DYF851864 EIB851864 ERX851864 FBT851864 FLP851864 FVL851864 GFH851864 GPD851864 GYZ851864 HIV851864 HSR851864 ICN851864 IMJ851864 IWF851864 JGB851864 JPX851864 JZT851864 KJP851864 KTL851864 LDH851864 LND851864 LWZ851864 MGV851864 MQR851864 NAN851864 NKJ851864 NUF851864 OEB851864 ONX851864 OXT851864 PHP851864 PRL851864 QBH851864 QLD851864 QUZ851864 REV851864 ROR851864 RYN851864 SIJ851864 SSF851864 TCB851864 TLX851864 TVT851864 UFP851864 UPL851864 UZH851864 VJD851864 VSZ851864 WCV851864 WMR851864 WWN851864 AF917400 KB917400 TX917400 ADT917400 ANP917400 AXL917400 BHH917400 BRD917400 CAZ917400 CKV917400 CUR917400 DEN917400 DOJ917400 DYF917400 EIB917400 ERX917400 FBT917400 FLP917400 FVL917400 GFH917400 GPD917400 GYZ917400 HIV917400 HSR917400 ICN917400 IMJ917400 IWF917400 JGB917400 JPX917400 JZT917400 KJP917400 KTL917400 LDH917400 LND917400 LWZ917400 MGV917400 MQR917400 NAN917400 NKJ917400 NUF917400 OEB917400 ONX917400 OXT917400 PHP917400 PRL917400 QBH917400 QLD917400 QUZ917400 REV917400 ROR917400 RYN917400 SIJ917400 SSF917400 TCB917400 TLX917400 TVT917400 UFP917400 UPL917400 UZH917400 VJD917400 VSZ917400 WCV917400 WMR917400 WWN917400 AF982936 KB982936 TX982936 ADT982936 ANP982936 AXL982936 BHH982936 BRD982936 CAZ982936 CKV982936 CUR982936 DEN982936 DOJ982936 DYF982936 EIB982936 ERX982936 FBT982936 FLP982936 FVL982936 GFH982936 GPD982936 GYZ982936 HIV982936 HSR982936 ICN982936 IMJ982936 IWF982936 JGB982936 JPX982936 JZT982936 KJP982936 KTL982936 LDH982936 LND982936 LWZ982936 MGV982936 MQR982936 NAN982936 NKJ982936 NUF982936 OEB982936 ONX982936 OXT982936 PHP982936 PRL982936 QBH982936 QLD982936 QUZ982936 REV982936 ROR982936 RYN982936 SIJ982936 SSF982936 TCB982936 TLX982936 TVT982936 UFP982936 UPL982936 UZH982936 VJD982936 VSZ982936 WCV982936 WMR982936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dataValidation type="date" operator="greaterThan" allowBlank="1" showInputMessage="1" showErrorMessage="1" errorTitle="Fecha del oficio del municipio" error="El dato ingresado no corresponde a una fecha" prompt="Ingresar la fecha de la sesión de Ayuntamiento._x000a_(dd-mm-aaaa)" sqref="WWN982938:WWU982938 AF65434:AM65434 KB65434:KI65434 TX65434:UE65434 ADT65434:AEA65434 ANP65434:ANW65434 AXL65434:AXS65434 BHH65434:BHO65434 BRD65434:BRK65434 CAZ65434:CBG65434 CKV65434:CLC65434 CUR65434:CUY65434 DEN65434:DEU65434 DOJ65434:DOQ65434 DYF65434:DYM65434 EIB65434:EII65434 ERX65434:ESE65434 FBT65434:FCA65434 FLP65434:FLW65434 FVL65434:FVS65434 GFH65434:GFO65434 GPD65434:GPK65434 GYZ65434:GZG65434 HIV65434:HJC65434 HSR65434:HSY65434 ICN65434:ICU65434 IMJ65434:IMQ65434 IWF65434:IWM65434 JGB65434:JGI65434 JPX65434:JQE65434 JZT65434:KAA65434 KJP65434:KJW65434 KTL65434:KTS65434 LDH65434:LDO65434 LND65434:LNK65434 LWZ65434:LXG65434 MGV65434:MHC65434 MQR65434:MQY65434 NAN65434:NAU65434 NKJ65434:NKQ65434 NUF65434:NUM65434 OEB65434:OEI65434 ONX65434:OOE65434 OXT65434:OYA65434 PHP65434:PHW65434 PRL65434:PRS65434 QBH65434:QBO65434 QLD65434:QLK65434 QUZ65434:QVG65434 REV65434:RFC65434 ROR65434:ROY65434 RYN65434:RYU65434 SIJ65434:SIQ65434 SSF65434:SSM65434 TCB65434:TCI65434 TLX65434:TME65434 TVT65434:TWA65434 UFP65434:UFW65434 UPL65434:UPS65434 UZH65434:UZO65434 VJD65434:VJK65434 VSZ65434:VTG65434 WCV65434:WDC65434 WMR65434:WMY65434 WWN65434:WWU65434 AF130970:AM130970 KB130970:KI130970 TX130970:UE130970 ADT130970:AEA130970 ANP130970:ANW130970 AXL130970:AXS130970 BHH130970:BHO130970 BRD130970:BRK130970 CAZ130970:CBG130970 CKV130970:CLC130970 CUR130970:CUY130970 DEN130970:DEU130970 DOJ130970:DOQ130970 DYF130970:DYM130970 EIB130970:EII130970 ERX130970:ESE130970 FBT130970:FCA130970 FLP130970:FLW130970 FVL130970:FVS130970 GFH130970:GFO130970 GPD130970:GPK130970 GYZ130970:GZG130970 HIV130970:HJC130970 HSR130970:HSY130970 ICN130970:ICU130970 IMJ130970:IMQ130970 IWF130970:IWM130970 JGB130970:JGI130970 JPX130970:JQE130970 JZT130970:KAA130970 KJP130970:KJW130970 KTL130970:KTS130970 LDH130970:LDO130970 LND130970:LNK130970 LWZ130970:LXG130970 MGV130970:MHC130970 MQR130970:MQY130970 NAN130970:NAU130970 NKJ130970:NKQ130970 NUF130970:NUM130970 OEB130970:OEI130970 ONX130970:OOE130970 OXT130970:OYA130970 PHP130970:PHW130970 PRL130970:PRS130970 QBH130970:QBO130970 QLD130970:QLK130970 QUZ130970:QVG130970 REV130970:RFC130970 ROR130970:ROY130970 RYN130970:RYU130970 SIJ130970:SIQ130970 SSF130970:SSM130970 TCB130970:TCI130970 TLX130970:TME130970 TVT130970:TWA130970 UFP130970:UFW130970 UPL130970:UPS130970 UZH130970:UZO130970 VJD130970:VJK130970 VSZ130970:VTG130970 WCV130970:WDC130970 WMR130970:WMY130970 WWN130970:WWU130970 AF196506:AM196506 KB196506:KI196506 TX196506:UE196506 ADT196506:AEA196506 ANP196506:ANW196506 AXL196506:AXS196506 BHH196506:BHO196506 BRD196506:BRK196506 CAZ196506:CBG196506 CKV196506:CLC196506 CUR196506:CUY196506 DEN196506:DEU196506 DOJ196506:DOQ196506 DYF196506:DYM196506 EIB196506:EII196506 ERX196506:ESE196506 FBT196506:FCA196506 FLP196506:FLW196506 FVL196506:FVS196506 GFH196506:GFO196506 GPD196506:GPK196506 GYZ196506:GZG196506 HIV196506:HJC196506 HSR196506:HSY196506 ICN196506:ICU196506 IMJ196506:IMQ196506 IWF196506:IWM196506 JGB196506:JGI196506 JPX196506:JQE196506 JZT196506:KAA196506 KJP196506:KJW196506 KTL196506:KTS196506 LDH196506:LDO196506 LND196506:LNK196506 LWZ196506:LXG196506 MGV196506:MHC196506 MQR196506:MQY196506 NAN196506:NAU196506 NKJ196506:NKQ196506 NUF196506:NUM196506 OEB196506:OEI196506 ONX196506:OOE196506 OXT196506:OYA196506 PHP196506:PHW196506 PRL196506:PRS196506 QBH196506:QBO196506 QLD196506:QLK196506 QUZ196506:QVG196506 REV196506:RFC196506 ROR196506:ROY196506 RYN196506:RYU196506 SIJ196506:SIQ196506 SSF196506:SSM196506 TCB196506:TCI196506 TLX196506:TME196506 TVT196506:TWA196506 UFP196506:UFW196506 UPL196506:UPS196506 UZH196506:UZO196506 VJD196506:VJK196506 VSZ196506:VTG196506 WCV196506:WDC196506 WMR196506:WMY196506 WWN196506:WWU196506 AF262042:AM262042 KB262042:KI262042 TX262042:UE262042 ADT262042:AEA262042 ANP262042:ANW262042 AXL262042:AXS262042 BHH262042:BHO262042 BRD262042:BRK262042 CAZ262042:CBG262042 CKV262042:CLC262042 CUR262042:CUY262042 DEN262042:DEU262042 DOJ262042:DOQ262042 DYF262042:DYM262042 EIB262042:EII262042 ERX262042:ESE262042 FBT262042:FCA262042 FLP262042:FLW262042 FVL262042:FVS262042 GFH262042:GFO262042 GPD262042:GPK262042 GYZ262042:GZG262042 HIV262042:HJC262042 HSR262042:HSY262042 ICN262042:ICU262042 IMJ262042:IMQ262042 IWF262042:IWM262042 JGB262042:JGI262042 JPX262042:JQE262042 JZT262042:KAA262042 KJP262042:KJW262042 KTL262042:KTS262042 LDH262042:LDO262042 LND262042:LNK262042 LWZ262042:LXG262042 MGV262042:MHC262042 MQR262042:MQY262042 NAN262042:NAU262042 NKJ262042:NKQ262042 NUF262042:NUM262042 OEB262042:OEI262042 ONX262042:OOE262042 OXT262042:OYA262042 PHP262042:PHW262042 PRL262042:PRS262042 QBH262042:QBO262042 QLD262042:QLK262042 QUZ262042:QVG262042 REV262042:RFC262042 ROR262042:ROY262042 RYN262042:RYU262042 SIJ262042:SIQ262042 SSF262042:SSM262042 TCB262042:TCI262042 TLX262042:TME262042 TVT262042:TWA262042 UFP262042:UFW262042 UPL262042:UPS262042 UZH262042:UZO262042 VJD262042:VJK262042 VSZ262042:VTG262042 WCV262042:WDC262042 WMR262042:WMY262042 WWN262042:WWU262042 AF327578:AM327578 KB327578:KI327578 TX327578:UE327578 ADT327578:AEA327578 ANP327578:ANW327578 AXL327578:AXS327578 BHH327578:BHO327578 BRD327578:BRK327578 CAZ327578:CBG327578 CKV327578:CLC327578 CUR327578:CUY327578 DEN327578:DEU327578 DOJ327578:DOQ327578 DYF327578:DYM327578 EIB327578:EII327578 ERX327578:ESE327578 FBT327578:FCA327578 FLP327578:FLW327578 FVL327578:FVS327578 GFH327578:GFO327578 GPD327578:GPK327578 GYZ327578:GZG327578 HIV327578:HJC327578 HSR327578:HSY327578 ICN327578:ICU327578 IMJ327578:IMQ327578 IWF327578:IWM327578 JGB327578:JGI327578 JPX327578:JQE327578 JZT327578:KAA327578 KJP327578:KJW327578 KTL327578:KTS327578 LDH327578:LDO327578 LND327578:LNK327578 LWZ327578:LXG327578 MGV327578:MHC327578 MQR327578:MQY327578 NAN327578:NAU327578 NKJ327578:NKQ327578 NUF327578:NUM327578 OEB327578:OEI327578 ONX327578:OOE327578 OXT327578:OYA327578 PHP327578:PHW327578 PRL327578:PRS327578 QBH327578:QBO327578 QLD327578:QLK327578 QUZ327578:QVG327578 REV327578:RFC327578 ROR327578:ROY327578 RYN327578:RYU327578 SIJ327578:SIQ327578 SSF327578:SSM327578 TCB327578:TCI327578 TLX327578:TME327578 TVT327578:TWA327578 UFP327578:UFW327578 UPL327578:UPS327578 UZH327578:UZO327578 VJD327578:VJK327578 VSZ327578:VTG327578 WCV327578:WDC327578 WMR327578:WMY327578 WWN327578:WWU327578 AF393114:AM393114 KB393114:KI393114 TX393114:UE393114 ADT393114:AEA393114 ANP393114:ANW393114 AXL393114:AXS393114 BHH393114:BHO393114 BRD393114:BRK393114 CAZ393114:CBG393114 CKV393114:CLC393114 CUR393114:CUY393114 DEN393114:DEU393114 DOJ393114:DOQ393114 DYF393114:DYM393114 EIB393114:EII393114 ERX393114:ESE393114 FBT393114:FCA393114 FLP393114:FLW393114 FVL393114:FVS393114 GFH393114:GFO393114 GPD393114:GPK393114 GYZ393114:GZG393114 HIV393114:HJC393114 HSR393114:HSY393114 ICN393114:ICU393114 IMJ393114:IMQ393114 IWF393114:IWM393114 JGB393114:JGI393114 JPX393114:JQE393114 JZT393114:KAA393114 KJP393114:KJW393114 KTL393114:KTS393114 LDH393114:LDO393114 LND393114:LNK393114 LWZ393114:LXG393114 MGV393114:MHC393114 MQR393114:MQY393114 NAN393114:NAU393114 NKJ393114:NKQ393114 NUF393114:NUM393114 OEB393114:OEI393114 ONX393114:OOE393114 OXT393114:OYA393114 PHP393114:PHW393114 PRL393114:PRS393114 QBH393114:QBO393114 QLD393114:QLK393114 QUZ393114:QVG393114 REV393114:RFC393114 ROR393114:ROY393114 RYN393114:RYU393114 SIJ393114:SIQ393114 SSF393114:SSM393114 TCB393114:TCI393114 TLX393114:TME393114 TVT393114:TWA393114 UFP393114:UFW393114 UPL393114:UPS393114 UZH393114:UZO393114 VJD393114:VJK393114 VSZ393114:VTG393114 WCV393114:WDC393114 WMR393114:WMY393114 WWN393114:WWU393114 AF458650:AM458650 KB458650:KI458650 TX458650:UE458650 ADT458650:AEA458650 ANP458650:ANW458650 AXL458650:AXS458650 BHH458650:BHO458650 BRD458650:BRK458650 CAZ458650:CBG458650 CKV458650:CLC458650 CUR458650:CUY458650 DEN458650:DEU458650 DOJ458650:DOQ458650 DYF458650:DYM458650 EIB458650:EII458650 ERX458650:ESE458650 FBT458650:FCA458650 FLP458650:FLW458650 FVL458650:FVS458650 GFH458650:GFO458650 GPD458650:GPK458650 GYZ458650:GZG458650 HIV458650:HJC458650 HSR458650:HSY458650 ICN458650:ICU458650 IMJ458650:IMQ458650 IWF458650:IWM458650 JGB458650:JGI458650 JPX458650:JQE458650 JZT458650:KAA458650 KJP458650:KJW458650 KTL458650:KTS458650 LDH458650:LDO458650 LND458650:LNK458650 LWZ458650:LXG458650 MGV458650:MHC458650 MQR458650:MQY458650 NAN458650:NAU458650 NKJ458650:NKQ458650 NUF458650:NUM458650 OEB458650:OEI458650 ONX458650:OOE458650 OXT458650:OYA458650 PHP458650:PHW458650 PRL458650:PRS458650 QBH458650:QBO458650 QLD458650:QLK458650 QUZ458650:QVG458650 REV458650:RFC458650 ROR458650:ROY458650 RYN458650:RYU458650 SIJ458650:SIQ458650 SSF458650:SSM458650 TCB458650:TCI458650 TLX458650:TME458650 TVT458650:TWA458650 UFP458650:UFW458650 UPL458650:UPS458650 UZH458650:UZO458650 VJD458650:VJK458650 VSZ458650:VTG458650 WCV458650:WDC458650 WMR458650:WMY458650 WWN458650:WWU458650 AF524186:AM524186 KB524186:KI524186 TX524186:UE524186 ADT524186:AEA524186 ANP524186:ANW524186 AXL524186:AXS524186 BHH524186:BHO524186 BRD524186:BRK524186 CAZ524186:CBG524186 CKV524186:CLC524186 CUR524186:CUY524186 DEN524186:DEU524186 DOJ524186:DOQ524186 DYF524186:DYM524186 EIB524186:EII524186 ERX524186:ESE524186 FBT524186:FCA524186 FLP524186:FLW524186 FVL524186:FVS524186 GFH524186:GFO524186 GPD524186:GPK524186 GYZ524186:GZG524186 HIV524186:HJC524186 HSR524186:HSY524186 ICN524186:ICU524186 IMJ524186:IMQ524186 IWF524186:IWM524186 JGB524186:JGI524186 JPX524186:JQE524186 JZT524186:KAA524186 KJP524186:KJW524186 KTL524186:KTS524186 LDH524186:LDO524186 LND524186:LNK524186 LWZ524186:LXG524186 MGV524186:MHC524186 MQR524186:MQY524186 NAN524186:NAU524186 NKJ524186:NKQ524186 NUF524186:NUM524186 OEB524186:OEI524186 ONX524186:OOE524186 OXT524186:OYA524186 PHP524186:PHW524186 PRL524186:PRS524186 QBH524186:QBO524186 QLD524186:QLK524186 QUZ524186:QVG524186 REV524186:RFC524186 ROR524186:ROY524186 RYN524186:RYU524186 SIJ524186:SIQ524186 SSF524186:SSM524186 TCB524186:TCI524186 TLX524186:TME524186 TVT524186:TWA524186 UFP524186:UFW524186 UPL524186:UPS524186 UZH524186:UZO524186 VJD524186:VJK524186 VSZ524186:VTG524186 WCV524186:WDC524186 WMR524186:WMY524186 WWN524186:WWU524186 AF589722:AM589722 KB589722:KI589722 TX589722:UE589722 ADT589722:AEA589722 ANP589722:ANW589722 AXL589722:AXS589722 BHH589722:BHO589722 BRD589722:BRK589722 CAZ589722:CBG589722 CKV589722:CLC589722 CUR589722:CUY589722 DEN589722:DEU589722 DOJ589722:DOQ589722 DYF589722:DYM589722 EIB589722:EII589722 ERX589722:ESE589722 FBT589722:FCA589722 FLP589722:FLW589722 FVL589722:FVS589722 GFH589722:GFO589722 GPD589722:GPK589722 GYZ589722:GZG589722 HIV589722:HJC589722 HSR589722:HSY589722 ICN589722:ICU589722 IMJ589722:IMQ589722 IWF589722:IWM589722 JGB589722:JGI589722 JPX589722:JQE589722 JZT589722:KAA589722 KJP589722:KJW589722 KTL589722:KTS589722 LDH589722:LDO589722 LND589722:LNK589722 LWZ589722:LXG589722 MGV589722:MHC589722 MQR589722:MQY589722 NAN589722:NAU589722 NKJ589722:NKQ589722 NUF589722:NUM589722 OEB589722:OEI589722 ONX589722:OOE589722 OXT589722:OYA589722 PHP589722:PHW589722 PRL589722:PRS589722 QBH589722:QBO589722 QLD589722:QLK589722 QUZ589722:QVG589722 REV589722:RFC589722 ROR589722:ROY589722 RYN589722:RYU589722 SIJ589722:SIQ589722 SSF589722:SSM589722 TCB589722:TCI589722 TLX589722:TME589722 TVT589722:TWA589722 UFP589722:UFW589722 UPL589722:UPS589722 UZH589722:UZO589722 VJD589722:VJK589722 VSZ589722:VTG589722 WCV589722:WDC589722 WMR589722:WMY589722 WWN589722:WWU589722 AF655258:AM655258 KB655258:KI655258 TX655258:UE655258 ADT655258:AEA655258 ANP655258:ANW655258 AXL655258:AXS655258 BHH655258:BHO655258 BRD655258:BRK655258 CAZ655258:CBG655258 CKV655258:CLC655258 CUR655258:CUY655258 DEN655258:DEU655258 DOJ655258:DOQ655258 DYF655258:DYM655258 EIB655258:EII655258 ERX655258:ESE655258 FBT655258:FCA655258 FLP655258:FLW655258 FVL655258:FVS655258 GFH655258:GFO655258 GPD655258:GPK655258 GYZ655258:GZG655258 HIV655258:HJC655258 HSR655258:HSY655258 ICN655258:ICU655258 IMJ655258:IMQ655258 IWF655258:IWM655258 JGB655258:JGI655258 JPX655258:JQE655258 JZT655258:KAA655258 KJP655258:KJW655258 KTL655258:KTS655258 LDH655258:LDO655258 LND655258:LNK655258 LWZ655258:LXG655258 MGV655258:MHC655258 MQR655258:MQY655258 NAN655258:NAU655258 NKJ655258:NKQ655258 NUF655258:NUM655258 OEB655258:OEI655258 ONX655258:OOE655258 OXT655258:OYA655258 PHP655258:PHW655258 PRL655258:PRS655258 QBH655258:QBO655258 QLD655258:QLK655258 QUZ655258:QVG655258 REV655258:RFC655258 ROR655258:ROY655258 RYN655258:RYU655258 SIJ655258:SIQ655258 SSF655258:SSM655258 TCB655258:TCI655258 TLX655258:TME655258 TVT655258:TWA655258 UFP655258:UFW655258 UPL655258:UPS655258 UZH655258:UZO655258 VJD655258:VJK655258 VSZ655258:VTG655258 WCV655258:WDC655258 WMR655258:WMY655258 WWN655258:WWU655258 AF720794:AM720794 KB720794:KI720794 TX720794:UE720794 ADT720794:AEA720794 ANP720794:ANW720794 AXL720794:AXS720794 BHH720794:BHO720794 BRD720794:BRK720794 CAZ720794:CBG720794 CKV720794:CLC720794 CUR720794:CUY720794 DEN720794:DEU720794 DOJ720794:DOQ720794 DYF720794:DYM720794 EIB720794:EII720794 ERX720794:ESE720794 FBT720794:FCA720794 FLP720794:FLW720794 FVL720794:FVS720794 GFH720794:GFO720794 GPD720794:GPK720794 GYZ720794:GZG720794 HIV720794:HJC720794 HSR720794:HSY720794 ICN720794:ICU720794 IMJ720794:IMQ720794 IWF720794:IWM720794 JGB720794:JGI720794 JPX720794:JQE720794 JZT720794:KAA720794 KJP720794:KJW720794 KTL720794:KTS720794 LDH720794:LDO720794 LND720794:LNK720794 LWZ720794:LXG720794 MGV720794:MHC720794 MQR720794:MQY720794 NAN720794:NAU720794 NKJ720794:NKQ720794 NUF720794:NUM720794 OEB720794:OEI720794 ONX720794:OOE720794 OXT720794:OYA720794 PHP720794:PHW720794 PRL720794:PRS720794 QBH720794:QBO720794 QLD720794:QLK720794 QUZ720794:QVG720794 REV720794:RFC720794 ROR720794:ROY720794 RYN720794:RYU720794 SIJ720794:SIQ720794 SSF720794:SSM720794 TCB720794:TCI720794 TLX720794:TME720794 TVT720794:TWA720794 UFP720794:UFW720794 UPL720794:UPS720794 UZH720794:UZO720794 VJD720794:VJK720794 VSZ720794:VTG720794 WCV720794:WDC720794 WMR720794:WMY720794 WWN720794:WWU720794 AF786330:AM786330 KB786330:KI786330 TX786330:UE786330 ADT786330:AEA786330 ANP786330:ANW786330 AXL786330:AXS786330 BHH786330:BHO786330 BRD786330:BRK786330 CAZ786330:CBG786330 CKV786330:CLC786330 CUR786330:CUY786330 DEN786330:DEU786330 DOJ786330:DOQ786330 DYF786330:DYM786330 EIB786330:EII786330 ERX786330:ESE786330 FBT786330:FCA786330 FLP786330:FLW786330 FVL786330:FVS786330 GFH786330:GFO786330 GPD786330:GPK786330 GYZ786330:GZG786330 HIV786330:HJC786330 HSR786330:HSY786330 ICN786330:ICU786330 IMJ786330:IMQ786330 IWF786330:IWM786330 JGB786330:JGI786330 JPX786330:JQE786330 JZT786330:KAA786330 KJP786330:KJW786330 KTL786330:KTS786330 LDH786330:LDO786330 LND786330:LNK786330 LWZ786330:LXG786330 MGV786330:MHC786330 MQR786330:MQY786330 NAN786330:NAU786330 NKJ786330:NKQ786330 NUF786330:NUM786330 OEB786330:OEI786330 ONX786330:OOE786330 OXT786330:OYA786330 PHP786330:PHW786330 PRL786330:PRS786330 QBH786330:QBO786330 QLD786330:QLK786330 QUZ786330:QVG786330 REV786330:RFC786330 ROR786330:ROY786330 RYN786330:RYU786330 SIJ786330:SIQ786330 SSF786330:SSM786330 TCB786330:TCI786330 TLX786330:TME786330 TVT786330:TWA786330 UFP786330:UFW786330 UPL786330:UPS786330 UZH786330:UZO786330 VJD786330:VJK786330 VSZ786330:VTG786330 WCV786330:WDC786330 WMR786330:WMY786330 WWN786330:WWU786330 AF851866:AM851866 KB851866:KI851866 TX851866:UE851866 ADT851866:AEA851866 ANP851866:ANW851866 AXL851866:AXS851866 BHH851866:BHO851866 BRD851866:BRK851866 CAZ851866:CBG851866 CKV851866:CLC851866 CUR851866:CUY851866 DEN851866:DEU851866 DOJ851866:DOQ851866 DYF851866:DYM851866 EIB851866:EII851866 ERX851866:ESE851866 FBT851866:FCA851866 FLP851866:FLW851866 FVL851866:FVS851866 GFH851866:GFO851866 GPD851866:GPK851866 GYZ851866:GZG851866 HIV851866:HJC851866 HSR851866:HSY851866 ICN851866:ICU851866 IMJ851866:IMQ851866 IWF851866:IWM851866 JGB851866:JGI851866 JPX851866:JQE851866 JZT851866:KAA851866 KJP851866:KJW851866 KTL851866:KTS851866 LDH851866:LDO851866 LND851866:LNK851866 LWZ851866:LXG851866 MGV851866:MHC851866 MQR851866:MQY851866 NAN851866:NAU851866 NKJ851866:NKQ851866 NUF851866:NUM851866 OEB851866:OEI851866 ONX851866:OOE851866 OXT851866:OYA851866 PHP851866:PHW851866 PRL851866:PRS851866 QBH851866:QBO851866 QLD851866:QLK851866 QUZ851866:QVG851866 REV851866:RFC851866 ROR851866:ROY851866 RYN851866:RYU851866 SIJ851866:SIQ851866 SSF851866:SSM851866 TCB851866:TCI851866 TLX851866:TME851866 TVT851866:TWA851866 UFP851866:UFW851866 UPL851866:UPS851866 UZH851866:UZO851866 VJD851866:VJK851866 VSZ851866:VTG851866 WCV851866:WDC851866 WMR851866:WMY851866 WWN851866:WWU851866 AF917402:AM917402 KB917402:KI917402 TX917402:UE917402 ADT917402:AEA917402 ANP917402:ANW917402 AXL917402:AXS917402 BHH917402:BHO917402 BRD917402:BRK917402 CAZ917402:CBG917402 CKV917402:CLC917402 CUR917402:CUY917402 DEN917402:DEU917402 DOJ917402:DOQ917402 DYF917402:DYM917402 EIB917402:EII917402 ERX917402:ESE917402 FBT917402:FCA917402 FLP917402:FLW917402 FVL917402:FVS917402 GFH917402:GFO917402 GPD917402:GPK917402 GYZ917402:GZG917402 HIV917402:HJC917402 HSR917402:HSY917402 ICN917402:ICU917402 IMJ917402:IMQ917402 IWF917402:IWM917402 JGB917402:JGI917402 JPX917402:JQE917402 JZT917402:KAA917402 KJP917402:KJW917402 KTL917402:KTS917402 LDH917402:LDO917402 LND917402:LNK917402 LWZ917402:LXG917402 MGV917402:MHC917402 MQR917402:MQY917402 NAN917402:NAU917402 NKJ917402:NKQ917402 NUF917402:NUM917402 OEB917402:OEI917402 ONX917402:OOE917402 OXT917402:OYA917402 PHP917402:PHW917402 PRL917402:PRS917402 QBH917402:QBO917402 QLD917402:QLK917402 QUZ917402:QVG917402 REV917402:RFC917402 ROR917402:ROY917402 RYN917402:RYU917402 SIJ917402:SIQ917402 SSF917402:SSM917402 TCB917402:TCI917402 TLX917402:TME917402 TVT917402:TWA917402 UFP917402:UFW917402 UPL917402:UPS917402 UZH917402:UZO917402 VJD917402:VJK917402 VSZ917402:VTG917402 WCV917402:WDC917402 WMR917402:WMY917402 WWN917402:WWU917402 AF982938:AM982938 KB982938:KI982938 TX982938:UE982938 ADT982938:AEA982938 ANP982938:ANW982938 AXL982938:AXS982938 BHH982938:BHO982938 BRD982938:BRK982938 CAZ982938:CBG982938 CKV982938:CLC982938 CUR982938:CUY982938 DEN982938:DEU982938 DOJ982938:DOQ982938 DYF982938:DYM982938 EIB982938:EII982938 ERX982938:ESE982938 FBT982938:FCA982938 FLP982938:FLW982938 FVL982938:FVS982938 GFH982938:GFO982938 GPD982938:GPK982938 GYZ982938:GZG982938 HIV982938:HJC982938 HSR982938:HSY982938 ICN982938:ICU982938 IMJ982938:IMQ982938 IWF982938:IWM982938 JGB982938:JGI982938 JPX982938:JQE982938 JZT982938:KAA982938 KJP982938:KJW982938 KTL982938:KTS982938 LDH982938:LDO982938 LND982938:LNK982938 LWZ982938:LXG982938 MGV982938:MHC982938 MQR982938:MQY982938 NAN982938:NAU982938 NKJ982938:NKQ982938 NUF982938:NUM982938 OEB982938:OEI982938 ONX982938:OOE982938 OXT982938:OYA982938 PHP982938:PHW982938 PRL982938:PRS982938 QBH982938:QBO982938 QLD982938:QLK982938 QUZ982938:QVG982938 REV982938:RFC982938 ROR982938:ROY982938 RYN982938:RYU982938 SIJ982938:SIQ982938 SSF982938:SSM982938 TCB982938:TCI982938 TLX982938:TME982938 TVT982938:TWA982938 UFP982938:UFW982938 UPL982938:UPS982938 UZH982938:UZO982938 VJD982938:VJK982938 VSZ982938:VTG982938 WCV982938:WDC982938 WMR982938:WMY982938 KB23:KI23 TX23:UE23 ADT23:AEA23 ANP23:ANW23 AXL23:AXS23 BHH23:BHO23 BRD23:BRK23 CAZ23:CBG23 CKV23:CLC23 CUR23:CUY23 DEN23:DEU23 DOJ23:DOQ23 DYF23:DYM23 EIB23:EII23 ERX23:ESE23 FBT23:FCA23 FLP23:FLW23 FVL23:FVS23 GFH23:GFO23 GPD23:GPK23 GYZ23:GZG23 HIV23:HJC23 HSR23:HSY23 ICN23:ICU23 IMJ23:IMQ23 IWF23:IWM23 JGB23:JGI23 JPX23:JQE23 JZT23:KAA23 KJP23:KJW23 KTL23:KTS23 LDH23:LDO23 LND23:LNK23 LWZ23:LXG23 MGV23:MHC23 MQR23:MQY23 NAN23:NAU23 NKJ23:NKQ23 NUF23:NUM23 OEB23:OEI23 ONX23:OOE23 OXT23:OYA23 PHP23:PHW23 PRL23:PRS23 QBH23:QBO23 QLD23:QLK23 QUZ23:QVG23 REV23:RFC23 ROR23:ROY23 RYN23:RYU23 SIJ23:SIQ23 SSF23:SSM23 TCB23:TCI23 TLX23:TME23 TVT23:TWA23 UFP23:UFW23 UPL23:UPS23 UZH23:UZO23 VJD23:VJK23 VSZ23:VTG23 WCV23:WDC23 WMR23:WMY23 WWN23:WWU23">
      <formula1>39083</formula1>
    </dataValidation>
    <dataValidation type="whole" operator="equal" allowBlank="1" showInputMessage="1" showErrorMessage="1" errorTitle="El documento es normal" error="Valor no valido" prompt="El acuerdo remitido está firmado por el Sindico, capturar 1 si se requiere seleccionar esta opción." sqref="WYD982940 BV65436 LR65436 VN65436 AFJ65436 APF65436 AZB65436 BIX65436 BST65436 CCP65436 CML65436 CWH65436 DGD65436 DPZ65436 DZV65436 EJR65436 ETN65436 FDJ65436 FNF65436 FXB65436 GGX65436 GQT65436 HAP65436 HKL65436 HUH65436 IED65436 INZ65436 IXV65436 JHR65436 JRN65436 KBJ65436 KLF65436 KVB65436 LEX65436 LOT65436 LYP65436 MIL65436 MSH65436 NCD65436 NLZ65436 NVV65436 OFR65436 OPN65436 OZJ65436 PJF65436 PTB65436 QCX65436 QMT65436 QWP65436 RGL65436 RQH65436 SAD65436 SJZ65436 STV65436 TDR65436 TNN65436 TXJ65436 UHF65436 URB65436 VAX65436 VKT65436 VUP65436 WEL65436 WOH65436 WYD65436 BV130972 LR130972 VN130972 AFJ130972 APF130972 AZB130972 BIX130972 BST130972 CCP130972 CML130972 CWH130972 DGD130972 DPZ130972 DZV130972 EJR130972 ETN130972 FDJ130972 FNF130972 FXB130972 GGX130972 GQT130972 HAP130972 HKL130972 HUH130972 IED130972 INZ130972 IXV130972 JHR130972 JRN130972 KBJ130972 KLF130972 KVB130972 LEX130972 LOT130972 LYP130972 MIL130972 MSH130972 NCD130972 NLZ130972 NVV130972 OFR130972 OPN130972 OZJ130972 PJF130972 PTB130972 QCX130972 QMT130972 QWP130972 RGL130972 RQH130972 SAD130972 SJZ130972 STV130972 TDR130972 TNN130972 TXJ130972 UHF130972 URB130972 VAX130972 VKT130972 VUP130972 WEL130972 WOH130972 WYD130972 BV196508 LR196508 VN196508 AFJ196508 APF196508 AZB196508 BIX196508 BST196508 CCP196508 CML196508 CWH196508 DGD196508 DPZ196508 DZV196508 EJR196508 ETN196508 FDJ196508 FNF196508 FXB196508 GGX196508 GQT196508 HAP196508 HKL196508 HUH196508 IED196508 INZ196508 IXV196508 JHR196508 JRN196508 KBJ196508 KLF196508 KVB196508 LEX196508 LOT196508 LYP196508 MIL196508 MSH196508 NCD196508 NLZ196508 NVV196508 OFR196508 OPN196508 OZJ196508 PJF196508 PTB196508 QCX196508 QMT196508 QWP196508 RGL196508 RQH196508 SAD196508 SJZ196508 STV196508 TDR196508 TNN196508 TXJ196508 UHF196508 URB196508 VAX196508 VKT196508 VUP196508 WEL196508 WOH196508 WYD196508 BV262044 LR262044 VN262044 AFJ262044 APF262044 AZB262044 BIX262044 BST262044 CCP262044 CML262044 CWH262044 DGD262044 DPZ262044 DZV262044 EJR262044 ETN262044 FDJ262044 FNF262044 FXB262044 GGX262044 GQT262044 HAP262044 HKL262044 HUH262044 IED262044 INZ262044 IXV262044 JHR262044 JRN262044 KBJ262044 KLF262044 KVB262044 LEX262044 LOT262044 LYP262044 MIL262044 MSH262044 NCD262044 NLZ262044 NVV262044 OFR262044 OPN262044 OZJ262044 PJF262044 PTB262044 QCX262044 QMT262044 QWP262044 RGL262044 RQH262044 SAD262044 SJZ262044 STV262044 TDR262044 TNN262044 TXJ262044 UHF262044 URB262044 VAX262044 VKT262044 VUP262044 WEL262044 WOH262044 WYD262044 BV327580 LR327580 VN327580 AFJ327580 APF327580 AZB327580 BIX327580 BST327580 CCP327580 CML327580 CWH327580 DGD327580 DPZ327580 DZV327580 EJR327580 ETN327580 FDJ327580 FNF327580 FXB327580 GGX327580 GQT327580 HAP327580 HKL327580 HUH327580 IED327580 INZ327580 IXV327580 JHR327580 JRN327580 KBJ327580 KLF327580 KVB327580 LEX327580 LOT327580 LYP327580 MIL327580 MSH327580 NCD327580 NLZ327580 NVV327580 OFR327580 OPN327580 OZJ327580 PJF327580 PTB327580 QCX327580 QMT327580 QWP327580 RGL327580 RQH327580 SAD327580 SJZ327580 STV327580 TDR327580 TNN327580 TXJ327580 UHF327580 URB327580 VAX327580 VKT327580 VUP327580 WEL327580 WOH327580 WYD327580 BV393116 LR393116 VN393116 AFJ393116 APF393116 AZB393116 BIX393116 BST393116 CCP393116 CML393116 CWH393116 DGD393116 DPZ393116 DZV393116 EJR393116 ETN393116 FDJ393116 FNF393116 FXB393116 GGX393116 GQT393116 HAP393116 HKL393116 HUH393116 IED393116 INZ393116 IXV393116 JHR393116 JRN393116 KBJ393116 KLF393116 KVB393116 LEX393116 LOT393116 LYP393116 MIL393116 MSH393116 NCD393116 NLZ393116 NVV393116 OFR393116 OPN393116 OZJ393116 PJF393116 PTB393116 QCX393116 QMT393116 QWP393116 RGL393116 RQH393116 SAD393116 SJZ393116 STV393116 TDR393116 TNN393116 TXJ393116 UHF393116 URB393116 VAX393116 VKT393116 VUP393116 WEL393116 WOH393116 WYD393116 BV458652 LR458652 VN458652 AFJ458652 APF458652 AZB458652 BIX458652 BST458652 CCP458652 CML458652 CWH458652 DGD458652 DPZ458652 DZV458652 EJR458652 ETN458652 FDJ458652 FNF458652 FXB458652 GGX458652 GQT458652 HAP458652 HKL458652 HUH458652 IED458652 INZ458652 IXV458652 JHR458652 JRN458652 KBJ458652 KLF458652 KVB458652 LEX458652 LOT458652 LYP458652 MIL458652 MSH458652 NCD458652 NLZ458652 NVV458652 OFR458652 OPN458652 OZJ458652 PJF458652 PTB458652 QCX458652 QMT458652 QWP458652 RGL458652 RQH458652 SAD458652 SJZ458652 STV458652 TDR458652 TNN458652 TXJ458652 UHF458652 URB458652 VAX458652 VKT458652 VUP458652 WEL458652 WOH458652 WYD458652 BV524188 LR524188 VN524188 AFJ524188 APF524188 AZB524188 BIX524188 BST524188 CCP524188 CML524188 CWH524188 DGD524188 DPZ524188 DZV524188 EJR524188 ETN524188 FDJ524188 FNF524188 FXB524188 GGX524188 GQT524188 HAP524188 HKL524188 HUH524188 IED524188 INZ524188 IXV524188 JHR524188 JRN524188 KBJ524188 KLF524188 KVB524188 LEX524188 LOT524188 LYP524188 MIL524188 MSH524188 NCD524188 NLZ524188 NVV524188 OFR524188 OPN524188 OZJ524188 PJF524188 PTB524188 QCX524188 QMT524188 QWP524188 RGL524188 RQH524188 SAD524188 SJZ524188 STV524188 TDR524188 TNN524188 TXJ524188 UHF524188 URB524188 VAX524188 VKT524188 VUP524188 WEL524188 WOH524188 WYD524188 BV589724 LR589724 VN589724 AFJ589724 APF589724 AZB589724 BIX589724 BST589724 CCP589724 CML589724 CWH589724 DGD589724 DPZ589724 DZV589724 EJR589724 ETN589724 FDJ589724 FNF589724 FXB589724 GGX589724 GQT589724 HAP589724 HKL589724 HUH589724 IED589724 INZ589724 IXV589724 JHR589724 JRN589724 KBJ589724 KLF589724 KVB589724 LEX589724 LOT589724 LYP589724 MIL589724 MSH589724 NCD589724 NLZ589724 NVV589724 OFR589724 OPN589724 OZJ589724 PJF589724 PTB589724 QCX589724 QMT589724 QWP589724 RGL589724 RQH589724 SAD589724 SJZ589724 STV589724 TDR589724 TNN589724 TXJ589724 UHF589724 URB589724 VAX589724 VKT589724 VUP589724 WEL589724 WOH589724 WYD589724 BV655260 LR655260 VN655260 AFJ655260 APF655260 AZB655260 BIX655260 BST655260 CCP655260 CML655260 CWH655260 DGD655260 DPZ655260 DZV655260 EJR655260 ETN655260 FDJ655260 FNF655260 FXB655260 GGX655260 GQT655260 HAP655260 HKL655260 HUH655260 IED655260 INZ655260 IXV655260 JHR655260 JRN655260 KBJ655260 KLF655260 KVB655260 LEX655260 LOT655260 LYP655260 MIL655260 MSH655260 NCD655260 NLZ655260 NVV655260 OFR655260 OPN655260 OZJ655260 PJF655260 PTB655260 QCX655260 QMT655260 QWP655260 RGL655260 RQH655260 SAD655260 SJZ655260 STV655260 TDR655260 TNN655260 TXJ655260 UHF655260 URB655260 VAX655260 VKT655260 VUP655260 WEL655260 WOH655260 WYD655260 BV720796 LR720796 VN720796 AFJ720796 APF720796 AZB720796 BIX720796 BST720796 CCP720796 CML720796 CWH720796 DGD720796 DPZ720796 DZV720796 EJR720796 ETN720796 FDJ720796 FNF720796 FXB720796 GGX720796 GQT720796 HAP720796 HKL720796 HUH720796 IED720796 INZ720796 IXV720796 JHR720796 JRN720796 KBJ720796 KLF720796 KVB720796 LEX720796 LOT720796 LYP720796 MIL720796 MSH720796 NCD720796 NLZ720796 NVV720796 OFR720796 OPN720796 OZJ720796 PJF720796 PTB720796 QCX720796 QMT720796 QWP720796 RGL720796 RQH720796 SAD720796 SJZ720796 STV720796 TDR720796 TNN720796 TXJ720796 UHF720796 URB720796 VAX720796 VKT720796 VUP720796 WEL720796 WOH720796 WYD720796 BV786332 LR786332 VN786332 AFJ786332 APF786332 AZB786332 BIX786332 BST786332 CCP786332 CML786332 CWH786332 DGD786332 DPZ786332 DZV786332 EJR786332 ETN786332 FDJ786332 FNF786332 FXB786332 GGX786332 GQT786332 HAP786332 HKL786332 HUH786332 IED786332 INZ786332 IXV786332 JHR786332 JRN786332 KBJ786332 KLF786332 KVB786332 LEX786332 LOT786332 LYP786332 MIL786332 MSH786332 NCD786332 NLZ786332 NVV786332 OFR786332 OPN786332 OZJ786332 PJF786332 PTB786332 QCX786332 QMT786332 QWP786332 RGL786332 RQH786332 SAD786332 SJZ786332 STV786332 TDR786332 TNN786332 TXJ786332 UHF786332 URB786332 VAX786332 VKT786332 VUP786332 WEL786332 WOH786332 WYD786332 BV851868 LR851868 VN851868 AFJ851868 APF851868 AZB851868 BIX851868 BST851868 CCP851868 CML851868 CWH851868 DGD851868 DPZ851868 DZV851868 EJR851868 ETN851868 FDJ851868 FNF851868 FXB851868 GGX851868 GQT851868 HAP851868 HKL851868 HUH851868 IED851868 INZ851868 IXV851868 JHR851868 JRN851868 KBJ851868 KLF851868 KVB851868 LEX851868 LOT851868 LYP851868 MIL851868 MSH851868 NCD851868 NLZ851868 NVV851868 OFR851868 OPN851868 OZJ851868 PJF851868 PTB851868 QCX851868 QMT851868 QWP851868 RGL851868 RQH851868 SAD851868 SJZ851868 STV851868 TDR851868 TNN851868 TXJ851868 UHF851868 URB851868 VAX851868 VKT851868 VUP851868 WEL851868 WOH851868 WYD851868 BV917404 LR917404 VN917404 AFJ917404 APF917404 AZB917404 BIX917404 BST917404 CCP917404 CML917404 CWH917404 DGD917404 DPZ917404 DZV917404 EJR917404 ETN917404 FDJ917404 FNF917404 FXB917404 GGX917404 GQT917404 HAP917404 HKL917404 HUH917404 IED917404 INZ917404 IXV917404 JHR917404 JRN917404 KBJ917404 KLF917404 KVB917404 LEX917404 LOT917404 LYP917404 MIL917404 MSH917404 NCD917404 NLZ917404 NVV917404 OFR917404 OPN917404 OZJ917404 PJF917404 PTB917404 QCX917404 QMT917404 QWP917404 RGL917404 RQH917404 SAD917404 SJZ917404 STV917404 TDR917404 TNN917404 TXJ917404 UHF917404 URB917404 VAX917404 VKT917404 VUP917404 WEL917404 WOH917404 WYD917404 BV982940 LR982940 VN982940 AFJ982940 APF982940 AZB982940 BIX982940 BST982940 CCP982940 CML982940 CWH982940 DGD982940 DPZ982940 DZV982940 EJR982940 ETN982940 FDJ982940 FNF982940 FXB982940 GGX982940 GQT982940 HAP982940 HKL982940 HUH982940 IED982940 INZ982940 IXV982940 JHR982940 JRN982940 KBJ982940 KLF982940 KVB982940 LEX982940 LOT982940 LYP982940 MIL982940 MSH982940 NCD982940 NLZ982940 NVV982940 OFR982940 OPN982940 OZJ982940 PJF982940 PTB982940 QCX982940 QMT982940 QWP982940 RGL982940 RQH982940 SAD982940 SJZ982940 STV982940 TDR982940 TNN982940 TXJ982940 UHF982940 URB982940 VAX982940 VKT982940 VUP982940 WEL982940 WOH982940 LR25 VN25 AFJ25 APF25 AZB25 BIX25 BST25 CCP25 CML25 CWH25 DGD25 DPZ25 DZV25 EJR25 ETN25 FDJ25 FNF25 FXB25 GGX25 GQT25 HAP25 HKL25 HUH25 IED25 INZ25 IXV25 JHR25 JRN25 KBJ25 KLF25 KVB25 LEX25 LOT25 LYP25 MIL25 MSH25 NCD25 NLZ25 NVV25 OFR25 OPN25 OZJ25 PJF25 PTB25 QCX25 QMT25 QWP25 RGL25 RQH25 SAD25 SJZ25 STV25 TDR25 TNN25 TXJ25 UHF25 URB25 VAX25 VKT25 VUP25 WEL25 WOH25 WYD25">
      <formula1>1</formula1>
    </dataValidation>
    <dataValidation type="whole" operator="equal" allowBlank="1" showInputMessage="1" showErrorMessage="1" errorTitle="El documento es normal" error="Valor no valido" prompt="El acuerdo remitido está firmado por el Secretario General, capturar 1 si se requiere seleccionar esta opción." sqref="WYD982938 BV65434 LR65434 VN65434 AFJ65434 APF65434 AZB65434 BIX65434 BST65434 CCP65434 CML65434 CWH65434 DGD65434 DPZ65434 DZV65434 EJR65434 ETN65434 FDJ65434 FNF65434 FXB65434 GGX65434 GQT65434 HAP65434 HKL65434 HUH65434 IED65434 INZ65434 IXV65434 JHR65434 JRN65434 KBJ65434 KLF65434 KVB65434 LEX65434 LOT65434 LYP65434 MIL65434 MSH65434 NCD65434 NLZ65434 NVV65434 OFR65434 OPN65434 OZJ65434 PJF65434 PTB65434 QCX65434 QMT65434 QWP65434 RGL65434 RQH65434 SAD65434 SJZ65434 STV65434 TDR65434 TNN65434 TXJ65434 UHF65434 URB65434 VAX65434 VKT65434 VUP65434 WEL65434 WOH65434 WYD65434 BV130970 LR130970 VN130970 AFJ130970 APF130970 AZB130970 BIX130970 BST130970 CCP130970 CML130970 CWH130970 DGD130970 DPZ130970 DZV130970 EJR130970 ETN130970 FDJ130970 FNF130970 FXB130970 GGX130970 GQT130970 HAP130970 HKL130970 HUH130970 IED130970 INZ130970 IXV130970 JHR130970 JRN130970 KBJ130970 KLF130970 KVB130970 LEX130970 LOT130970 LYP130970 MIL130970 MSH130970 NCD130970 NLZ130970 NVV130970 OFR130970 OPN130970 OZJ130970 PJF130970 PTB130970 QCX130970 QMT130970 QWP130970 RGL130970 RQH130970 SAD130970 SJZ130970 STV130970 TDR130970 TNN130970 TXJ130970 UHF130970 URB130970 VAX130970 VKT130970 VUP130970 WEL130970 WOH130970 WYD130970 BV196506 LR196506 VN196506 AFJ196506 APF196506 AZB196506 BIX196506 BST196506 CCP196506 CML196506 CWH196506 DGD196506 DPZ196506 DZV196506 EJR196506 ETN196506 FDJ196506 FNF196506 FXB196506 GGX196506 GQT196506 HAP196506 HKL196506 HUH196506 IED196506 INZ196506 IXV196506 JHR196506 JRN196506 KBJ196506 KLF196506 KVB196506 LEX196506 LOT196506 LYP196506 MIL196506 MSH196506 NCD196506 NLZ196506 NVV196506 OFR196506 OPN196506 OZJ196506 PJF196506 PTB196506 QCX196506 QMT196506 QWP196506 RGL196506 RQH196506 SAD196506 SJZ196506 STV196506 TDR196506 TNN196506 TXJ196506 UHF196506 URB196506 VAX196506 VKT196506 VUP196506 WEL196506 WOH196506 WYD196506 BV262042 LR262042 VN262042 AFJ262042 APF262042 AZB262042 BIX262042 BST262042 CCP262042 CML262042 CWH262042 DGD262042 DPZ262042 DZV262042 EJR262042 ETN262042 FDJ262042 FNF262042 FXB262042 GGX262042 GQT262042 HAP262042 HKL262042 HUH262042 IED262042 INZ262042 IXV262042 JHR262042 JRN262042 KBJ262042 KLF262042 KVB262042 LEX262042 LOT262042 LYP262042 MIL262042 MSH262042 NCD262042 NLZ262042 NVV262042 OFR262042 OPN262042 OZJ262042 PJF262042 PTB262042 QCX262042 QMT262042 QWP262042 RGL262042 RQH262042 SAD262042 SJZ262042 STV262042 TDR262042 TNN262042 TXJ262042 UHF262042 URB262042 VAX262042 VKT262042 VUP262042 WEL262042 WOH262042 WYD262042 BV327578 LR327578 VN327578 AFJ327578 APF327578 AZB327578 BIX327578 BST327578 CCP327578 CML327578 CWH327578 DGD327578 DPZ327578 DZV327578 EJR327578 ETN327578 FDJ327578 FNF327578 FXB327578 GGX327578 GQT327578 HAP327578 HKL327578 HUH327578 IED327578 INZ327578 IXV327578 JHR327578 JRN327578 KBJ327578 KLF327578 KVB327578 LEX327578 LOT327578 LYP327578 MIL327578 MSH327578 NCD327578 NLZ327578 NVV327578 OFR327578 OPN327578 OZJ327578 PJF327578 PTB327578 QCX327578 QMT327578 QWP327578 RGL327578 RQH327578 SAD327578 SJZ327578 STV327578 TDR327578 TNN327578 TXJ327578 UHF327578 URB327578 VAX327578 VKT327578 VUP327578 WEL327578 WOH327578 WYD327578 BV393114 LR393114 VN393114 AFJ393114 APF393114 AZB393114 BIX393114 BST393114 CCP393114 CML393114 CWH393114 DGD393114 DPZ393114 DZV393114 EJR393114 ETN393114 FDJ393114 FNF393114 FXB393114 GGX393114 GQT393114 HAP393114 HKL393114 HUH393114 IED393114 INZ393114 IXV393114 JHR393114 JRN393114 KBJ393114 KLF393114 KVB393114 LEX393114 LOT393114 LYP393114 MIL393114 MSH393114 NCD393114 NLZ393114 NVV393114 OFR393114 OPN393114 OZJ393114 PJF393114 PTB393114 QCX393114 QMT393114 QWP393114 RGL393114 RQH393114 SAD393114 SJZ393114 STV393114 TDR393114 TNN393114 TXJ393114 UHF393114 URB393114 VAX393114 VKT393114 VUP393114 WEL393114 WOH393114 WYD393114 BV458650 LR458650 VN458650 AFJ458650 APF458650 AZB458650 BIX458650 BST458650 CCP458650 CML458650 CWH458650 DGD458650 DPZ458650 DZV458650 EJR458650 ETN458650 FDJ458650 FNF458650 FXB458650 GGX458650 GQT458650 HAP458650 HKL458650 HUH458650 IED458650 INZ458650 IXV458650 JHR458650 JRN458650 KBJ458650 KLF458650 KVB458650 LEX458650 LOT458650 LYP458650 MIL458650 MSH458650 NCD458650 NLZ458650 NVV458650 OFR458650 OPN458650 OZJ458650 PJF458650 PTB458650 QCX458650 QMT458650 QWP458650 RGL458650 RQH458650 SAD458650 SJZ458650 STV458650 TDR458650 TNN458650 TXJ458650 UHF458650 URB458650 VAX458650 VKT458650 VUP458650 WEL458650 WOH458650 WYD458650 BV524186 LR524186 VN524186 AFJ524186 APF524186 AZB524186 BIX524186 BST524186 CCP524186 CML524186 CWH524186 DGD524186 DPZ524186 DZV524186 EJR524186 ETN524186 FDJ524186 FNF524186 FXB524186 GGX524186 GQT524186 HAP524186 HKL524186 HUH524186 IED524186 INZ524186 IXV524186 JHR524186 JRN524186 KBJ524186 KLF524186 KVB524186 LEX524186 LOT524186 LYP524186 MIL524186 MSH524186 NCD524186 NLZ524186 NVV524186 OFR524186 OPN524186 OZJ524186 PJF524186 PTB524186 QCX524186 QMT524186 QWP524186 RGL524186 RQH524186 SAD524186 SJZ524186 STV524186 TDR524186 TNN524186 TXJ524186 UHF524186 URB524186 VAX524186 VKT524186 VUP524186 WEL524186 WOH524186 WYD524186 BV589722 LR589722 VN589722 AFJ589722 APF589722 AZB589722 BIX589722 BST589722 CCP589722 CML589722 CWH589722 DGD589722 DPZ589722 DZV589722 EJR589722 ETN589722 FDJ589722 FNF589722 FXB589722 GGX589722 GQT589722 HAP589722 HKL589722 HUH589722 IED589722 INZ589722 IXV589722 JHR589722 JRN589722 KBJ589722 KLF589722 KVB589722 LEX589722 LOT589722 LYP589722 MIL589722 MSH589722 NCD589722 NLZ589722 NVV589722 OFR589722 OPN589722 OZJ589722 PJF589722 PTB589722 QCX589722 QMT589722 QWP589722 RGL589722 RQH589722 SAD589722 SJZ589722 STV589722 TDR589722 TNN589722 TXJ589722 UHF589722 URB589722 VAX589722 VKT589722 VUP589722 WEL589722 WOH589722 WYD589722 BV655258 LR655258 VN655258 AFJ655258 APF655258 AZB655258 BIX655258 BST655258 CCP655258 CML655258 CWH655258 DGD655258 DPZ655258 DZV655258 EJR655258 ETN655258 FDJ655258 FNF655258 FXB655258 GGX655258 GQT655258 HAP655258 HKL655258 HUH655258 IED655258 INZ655258 IXV655258 JHR655258 JRN655258 KBJ655258 KLF655258 KVB655258 LEX655258 LOT655258 LYP655258 MIL655258 MSH655258 NCD655258 NLZ655258 NVV655258 OFR655258 OPN655258 OZJ655258 PJF655258 PTB655258 QCX655258 QMT655258 QWP655258 RGL655258 RQH655258 SAD655258 SJZ655258 STV655258 TDR655258 TNN655258 TXJ655258 UHF655258 URB655258 VAX655258 VKT655258 VUP655258 WEL655258 WOH655258 WYD655258 BV720794 LR720794 VN720794 AFJ720794 APF720794 AZB720794 BIX720794 BST720794 CCP720794 CML720794 CWH720794 DGD720794 DPZ720794 DZV720794 EJR720794 ETN720794 FDJ720794 FNF720794 FXB720794 GGX720794 GQT720794 HAP720794 HKL720794 HUH720794 IED720794 INZ720794 IXV720794 JHR720794 JRN720794 KBJ720794 KLF720794 KVB720794 LEX720794 LOT720794 LYP720794 MIL720794 MSH720794 NCD720794 NLZ720794 NVV720794 OFR720794 OPN720794 OZJ720794 PJF720794 PTB720794 QCX720794 QMT720794 QWP720794 RGL720794 RQH720794 SAD720794 SJZ720794 STV720794 TDR720794 TNN720794 TXJ720794 UHF720794 URB720794 VAX720794 VKT720794 VUP720794 WEL720794 WOH720794 WYD720794 BV786330 LR786330 VN786330 AFJ786330 APF786330 AZB786330 BIX786330 BST786330 CCP786330 CML786330 CWH786330 DGD786330 DPZ786330 DZV786330 EJR786330 ETN786330 FDJ786330 FNF786330 FXB786330 GGX786330 GQT786330 HAP786330 HKL786330 HUH786330 IED786330 INZ786330 IXV786330 JHR786330 JRN786330 KBJ786330 KLF786330 KVB786330 LEX786330 LOT786330 LYP786330 MIL786330 MSH786330 NCD786330 NLZ786330 NVV786330 OFR786330 OPN786330 OZJ786330 PJF786330 PTB786330 QCX786330 QMT786330 QWP786330 RGL786330 RQH786330 SAD786330 SJZ786330 STV786330 TDR786330 TNN786330 TXJ786330 UHF786330 URB786330 VAX786330 VKT786330 VUP786330 WEL786330 WOH786330 WYD786330 BV851866 LR851866 VN851866 AFJ851866 APF851866 AZB851866 BIX851866 BST851866 CCP851866 CML851866 CWH851866 DGD851866 DPZ851866 DZV851866 EJR851866 ETN851866 FDJ851866 FNF851866 FXB851866 GGX851866 GQT851866 HAP851866 HKL851866 HUH851866 IED851866 INZ851866 IXV851866 JHR851866 JRN851866 KBJ851866 KLF851866 KVB851866 LEX851866 LOT851866 LYP851866 MIL851866 MSH851866 NCD851866 NLZ851866 NVV851866 OFR851866 OPN851866 OZJ851866 PJF851866 PTB851866 QCX851866 QMT851866 QWP851866 RGL851866 RQH851866 SAD851866 SJZ851866 STV851866 TDR851866 TNN851866 TXJ851866 UHF851866 URB851866 VAX851866 VKT851866 VUP851866 WEL851866 WOH851866 WYD851866 BV917402 LR917402 VN917402 AFJ917402 APF917402 AZB917402 BIX917402 BST917402 CCP917402 CML917402 CWH917402 DGD917402 DPZ917402 DZV917402 EJR917402 ETN917402 FDJ917402 FNF917402 FXB917402 GGX917402 GQT917402 HAP917402 HKL917402 HUH917402 IED917402 INZ917402 IXV917402 JHR917402 JRN917402 KBJ917402 KLF917402 KVB917402 LEX917402 LOT917402 LYP917402 MIL917402 MSH917402 NCD917402 NLZ917402 NVV917402 OFR917402 OPN917402 OZJ917402 PJF917402 PTB917402 QCX917402 QMT917402 QWP917402 RGL917402 RQH917402 SAD917402 SJZ917402 STV917402 TDR917402 TNN917402 TXJ917402 UHF917402 URB917402 VAX917402 VKT917402 VUP917402 WEL917402 WOH917402 WYD917402 BV982938 LR982938 VN982938 AFJ982938 APF982938 AZB982938 BIX982938 BST982938 CCP982938 CML982938 CWH982938 DGD982938 DPZ982938 DZV982938 EJR982938 ETN982938 FDJ982938 FNF982938 FXB982938 GGX982938 GQT982938 HAP982938 HKL982938 HUH982938 IED982938 INZ982938 IXV982938 JHR982938 JRN982938 KBJ982938 KLF982938 KVB982938 LEX982938 LOT982938 LYP982938 MIL982938 MSH982938 NCD982938 NLZ982938 NVV982938 OFR982938 OPN982938 OZJ982938 PJF982938 PTB982938 QCX982938 QMT982938 QWP982938 RGL982938 RQH982938 SAD982938 SJZ982938 STV982938 TDR982938 TNN982938 TXJ982938 UHF982938 URB982938 VAX982938 VKT982938 VUP982938 WEL982938 WOH982938 LR23 VN23 AFJ23 APF23 AZB23 BIX23 BST23 CCP23 CML23 CWH23 DGD23 DPZ23 DZV23 EJR23 ETN23 FDJ23 FNF23 FXB23 GGX23 GQT23 HAP23 HKL23 HUH23 IED23 INZ23 IXV23 JHR23 JRN23 KBJ23 KLF23 KVB23 LEX23 LOT23 LYP23 MIL23 MSH23 NCD23 NLZ23 NVV23 OFR23 OPN23 OZJ23 PJF23 PTB23 QCX23 QMT23 QWP23 RGL23 RQH23 SAD23 SJZ23 STV23 TDR23 TNN23 TXJ23 UHF23 URB23 VAX23 VKT23 VUP23 WEL23 WOH23 WYD23">
      <formula1>1</formula1>
    </dataValidation>
    <dataValidation type="whole" operator="equal" allowBlank="1" showInputMessage="1" showErrorMessage="1" errorTitle="El documento es normal" error="Valor no valido" prompt="El acuerdo remitido esta firmado por el Secretario Gral. y/o Sindico, capturar 1 si se requiere seleccionar está opción." sqref="WYD982942 BV65438 LR65438 VN65438 AFJ65438 APF65438 AZB65438 BIX65438 BST65438 CCP65438 CML65438 CWH65438 DGD65438 DPZ65438 DZV65438 EJR65438 ETN65438 FDJ65438 FNF65438 FXB65438 GGX65438 GQT65438 HAP65438 HKL65438 HUH65438 IED65438 INZ65438 IXV65438 JHR65438 JRN65438 KBJ65438 KLF65438 KVB65438 LEX65438 LOT65438 LYP65438 MIL65438 MSH65438 NCD65438 NLZ65438 NVV65438 OFR65438 OPN65438 OZJ65438 PJF65438 PTB65438 QCX65438 QMT65438 QWP65438 RGL65438 RQH65438 SAD65438 SJZ65438 STV65438 TDR65438 TNN65438 TXJ65438 UHF65438 URB65438 VAX65438 VKT65438 VUP65438 WEL65438 WOH65438 WYD65438 BV130974 LR130974 VN130974 AFJ130974 APF130974 AZB130974 BIX130974 BST130974 CCP130974 CML130974 CWH130974 DGD130974 DPZ130974 DZV130974 EJR130974 ETN130974 FDJ130974 FNF130974 FXB130974 GGX130974 GQT130974 HAP130974 HKL130974 HUH130974 IED130974 INZ130974 IXV130974 JHR130974 JRN130974 KBJ130974 KLF130974 KVB130974 LEX130974 LOT130974 LYP130974 MIL130974 MSH130974 NCD130974 NLZ130974 NVV130974 OFR130974 OPN130974 OZJ130974 PJF130974 PTB130974 QCX130974 QMT130974 QWP130974 RGL130974 RQH130974 SAD130974 SJZ130974 STV130974 TDR130974 TNN130974 TXJ130974 UHF130974 URB130974 VAX130974 VKT130974 VUP130974 WEL130974 WOH130974 WYD130974 BV196510 LR196510 VN196510 AFJ196510 APF196510 AZB196510 BIX196510 BST196510 CCP196510 CML196510 CWH196510 DGD196510 DPZ196510 DZV196510 EJR196510 ETN196510 FDJ196510 FNF196510 FXB196510 GGX196510 GQT196510 HAP196510 HKL196510 HUH196510 IED196510 INZ196510 IXV196510 JHR196510 JRN196510 KBJ196510 KLF196510 KVB196510 LEX196510 LOT196510 LYP196510 MIL196510 MSH196510 NCD196510 NLZ196510 NVV196510 OFR196510 OPN196510 OZJ196510 PJF196510 PTB196510 QCX196510 QMT196510 QWP196510 RGL196510 RQH196510 SAD196510 SJZ196510 STV196510 TDR196510 TNN196510 TXJ196510 UHF196510 URB196510 VAX196510 VKT196510 VUP196510 WEL196510 WOH196510 WYD196510 BV262046 LR262046 VN262046 AFJ262046 APF262046 AZB262046 BIX262046 BST262046 CCP262046 CML262046 CWH262046 DGD262046 DPZ262046 DZV262046 EJR262046 ETN262046 FDJ262046 FNF262046 FXB262046 GGX262046 GQT262046 HAP262046 HKL262046 HUH262046 IED262046 INZ262046 IXV262046 JHR262046 JRN262046 KBJ262046 KLF262046 KVB262046 LEX262046 LOT262046 LYP262046 MIL262046 MSH262046 NCD262046 NLZ262046 NVV262046 OFR262046 OPN262046 OZJ262046 PJF262046 PTB262046 QCX262046 QMT262046 QWP262046 RGL262046 RQH262046 SAD262046 SJZ262046 STV262046 TDR262046 TNN262046 TXJ262046 UHF262046 URB262046 VAX262046 VKT262046 VUP262046 WEL262046 WOH262046 WYD262046 BV327582 LR327582 VN327582 AFJ327582 APF327582 AZB327582 BIX327582 BST327582 CCP327582 CML327582 CWH327582 DGD327582 DPZ327582 DZV327582 EJR327582 ETN327582 FDJ327582 FNF327582 FXB327582 GGX327582 GQT327582 HAP327582 HKL327582 HUH327582 IED327582 INZ327582 IXV327582 JHR327582 JRN327582 KBJ327582 KLF327582 KVB327582 LEX327582 LOT327582 LYP327582 MIL327582 MSH327582 NCD327582 NLZ327582 NVV327582 OFR327582 OPN327582 OZJ327582 PJF327582 PTB327582 QCX327582 QMT327582 QWP327582 RGL327582 RQH327582 SAD327582 SJZ327582 STV327582 TDR327582 TNN327582 TXJ327582 UHF327582 URB327582 VAX327582 VKT327582 VUP327582 WEL327582 WOH327582 WYD327582 BV393118 LR393118 VN393118 AFJ393118 APF393118 AZB393118 BIX393118 BST393118 CCP393118 CML393118 CWH393118 DGD393118 DPZ393118 DZV393118 EJR393118 ETN393118 FDJ393118 FNF393118 FXB393118 GGX393118 GQT393118 HAP393118 HKL393118 HUH393118 IED393118 INZ393118 IXV393118 JHR393118 JRN393118 KBJ393118 KLF393118 KVB393118 LEX393118 LOT393118 LYP393118 MIL393118 MSH393118 NCD393118 NLZ393118 NVV393118 OFR393118 OPN393118 OZJ393118 PJF393118 PTB393118 QCX393118 QMT393118 QWP393118 RGL393118 RQH393118 SAD393118 SJZ393118 STV393118 TDR393118 TNN393118 TXJ393118 UHF393118 URB393118 VAX393118 VKT393118 VUP393118 WEL393118 WOH393118 WYD393118 BV458654 LR458654 VN458654 AFJ458654 APF458654 AZB458654 BIX458654 BST458654 CCP458654 CML458654 CWH458654 DGD458654 DPZ458654 DZV458654 EJR458654 ETN458654 FDJ458654 FNF458654 FXB458654 GGX458654 GQT458654 HAP458654 HKL458654 HUH458654 IED458654 INZ458654 IXV458654 JHR458654 JRN458654 KBJ458654 KLF458654 KVB458654 LEX458654 LOT458654 LYP458654 MIL458654 MSH458654 NCD458654 NLZ458654 NVV458654 OFR458654 OPN458654 OZJ458654 PJF458654 PTB458654 QCX458654 QMT458654 QWP458654 RGL458654 RQH458654 SAD458654 SJZ458654 STV458654 TDR458654 TNN458654 TXJ458654 UHF458654 URB458654 VAX458654 VKT458654 VUP458654 WEL458654 WOH458654 WYD458654 BV524190 LR524190 VN524190 AFJ524190 APF524190 AZB524190 BIX524190 BST524190 CCP524190 CML524190 CWH524190 DGD524190 DPZ524190 DZV524190 EJR524190 ETN524190 FDJ524190 FNF524190 FXB524190 GGX524190 GQT524190 HAP524190 HKL524190 HUH524190 IED524190 INZ524190 IXV524190 JHR524190 JRN524190 KBJ524190 KLF524190 KVB524190 LEX524190 LOT524190 LYP524190 MIL524190 MSH524190 NCD524190 NLZ524190 NVV524190 OFR524190 OPN524190 OZJ524190 PJF524190 PTB524190 QCX524190 QMT524190 QWP524190 RGL524190 RQH524190 SAD524190 SJZ524190 STV524190 TDR524190 TNN524190 TXJ524190 UHF524190 URB524190 VAX524190 VKT524190 VUP524190 WEL524190 WOH524190 WYD524190 BV589726 LR589726 VN589726 AFJ589726 APF589726 AZB589726 BIX589726 BST589726 CCP589726 CML589726 CWH589726 DGD589726 DPZ589726 DZV589726 EJR589726 ETN589726 FDJ589726 FNF589726 FXB589726 GGX589726 GQT589726 HAP589726 HKL589726 HUH589726 IED589726 INZ589726 IXV589726 JHR589726 JRN589726 KBJ589726 KLF589726 KVB589726 LEX589726 LOT589726 LYP589726 MIL589726 MSH589726 NCD589726 NLZ589726 NVV589726 OFR589726 OPN589726 OZJ589726 PJF589726 PTB589726 QCX589726 QMT589726 QWP589726 RGL589726 RQH589726 SAD589726 SJZ589726 STV589726 TDR589726 TNN589726 TXJ589726 UHF589726 URB589726 VAX589726 VKT589726 VUP589726 WEL589726 WOH589726 WYD589726 BV655262 LR655262 VN655262 AFJ655262 APF655262 AZB655262 BIX655262 BST655262 CCP655262 CML655262 CWH655262 DGD655262 DPZ655262 DZV655262 EJR655262 ETN655262 FDJ655262 FNF655262 FXB655262 GGX655262 GQT655262 HAP655262 HKL655262 HUH655262 IED655262 INZ655262 IXV655262 JHR655262 JRN655262 KBJ655262 KLF655262 KVB655262 LEX655262 LOT655262 LYP655262 MIL655262 MSH655262 NCD655262 NLZ655262 NVV655262 OFR655262 OPN655262 OZJ655262 PJF655262 PTB655262 QCX655262 QMT655262 QWP655262 RGL655262 RQH655262 SAD655262 SJZ655262 STV655262 TDR655262 TNN655262 TXJ655262 UHF655262 URB655262 VAX655262 VKT655262 VUP655262 WEL655262 WOH655262 WYD655262 BV720798 LR720798 VN720798 AFJ720798 APF720798 AZB720798 BIX720798 BST720798 CCP720798 CML720798 CWH720798 DGD720798 DPZ720798 DZV720798 EJR720798 ETN720798 FDJ720798 FNF720798 FXB720798 GGX720798 GQT720798 HAP720798 HKL720798 HUH720798 IED720798 INZ720798 IXV720798 JHR720798 JRN720798 KBJ720798 KLF720798 KVB720798 LEX720798 LOT720798 LYP720798 MIL720798 MSH720798 NCD720798 NLZ720798 NVV720798 OFR720798 OPN720798 OZJ720798 PJF720798 PTB720798 QCX720798 QMT720798 QWP720798 RGL720798 RQH720798 SAD720798 SJZ720798 STV720798 TDR720798 TNN720798 TXJ720798 UHF720798 URB720798 VAX720798 VKT720798 VUP720798 WEL720798 WOH720798 WYD720798 BV786334 LR786334 VN786334 AFJ786334 APF786334 AZB786334 BIX786334 BST786334 CCP786334 CML786334 CWH786334 DGD786334 DPZ786334 DZV786334 EJR786334 ETN786334 FDJ786334 FNF786334 FXB786334 GGX786334 GQT786334 HAP786334 HKL786334 HUH786334 IED786334 INZ786334 IXV786334 JHR786334 JRN786334 KBJ786334 KLF786334 KVB786334 LEX786334 LOT786334 LYP786334 MIL786334 MSH786334 NCD786334 NLZ786334 NVV786334 OFR786334 OPN786334 OZJ786334 PJF786334 PTB786334 QCX786334 QMT786334 QWP786334 RGL786334 RQH786334 SAD786334 SJZ786334 STV786334 TDR786334 TNN786334 TXJ786334 UHF786334 URB786334 VAX786334 VKT786334 VUP786334 WEL786334 WOH786334 WYD786334 BV851870 LR851870 VN851870 AFJ851870 APF851870 AZB851870 BIX851870 BST851870 CCP851870 CML851870 CWH851870 DGD851870 DPZ851870 DZV851870 EJR851870 ETN851870 FDJ851870 FNF851870 FXB851870 GGX851870 GQT851870 HAP851870 HKL851870 HUH851870 IED851870 INZ851870 IXV851870 JHR851870 JRN851870 KBJ851870 KLF851870 KVB851870 LEX851870 LOT851870 LYP851870 MIL851870 MSH851870 NCD851870 NLZ851870 NVV851870 OFR851870 OPN851870 OZJ851870 PJF851870 PTB851870 QCX851870 QMT851870 QWP851870 RGL851870 RQH851870 SAD851870 SJZ851870 STV851870 TDR851870 TNN851870 TXJ851870 UHF851870 URB851870 VAX851870 VKT851870 VUP851870 WEL851870 WOH851870 WYD851870 BV917406 LR917406 VN917406 AFJ917406 APF917406 AZB917406 BIX917406 BST917406 CCP917406 CML917406 CWH917406 DGD917406 DPZ917406 DZV917406 EJR917406 ETN917406 FDJ917406 FNF917406 FXB917406 GGX917406 GQT917406 HAP917406 HKL917406 HUH917406 IED917406 INZ917406 IXV917406 JHR917406 JRN917406 KBJ917406 KLF917406 KVB917406 LEX917406 LOT917406 LYP917406 MIL917406 MSH917406 NCD917406 NLZ917406 NVV917406 OFR917406 OPN917406 OZJ917406 PJF917406 PTB917406 QCX917406 QMT917406 QWP917406 RGL917406 RQH917406 SAD917406 SJZ917406 STV917406 TDR917406 TNN917406 TXJ917406 UHF917406 URB917406 VAX917406 VKT917406 VUP917406 WEL917406 WOH917406 WYD917406 BV982942 LR982942 VN982942 AFJ982942 APF982942 AZB982942 BIX982942 BST982942 CCP982942 CML982942 CWH982942 DGD982942 DPZ982942 DZV982942 EJR982942 ETN982942 FDJ982942 FNF982942 FXB982942 GGX982942 GQT982942 HAP982942 HKL982942 HUH982942 IED982942 INZ982942 IXV982942 JHR982942 JRN982942 KBJ982942 KLF982942 KVB982942 LEX982942 LOT982942 LYP982942 MIL982942 MSH982942 NCD982942 NLZ982942 NVV982942 OFR982942 OPN982942 OZJ982942 PJF982942 PTB982942 QCX982942 QMT982942 QWP982942 RGL982942 RQH982942 SAD982942 SJZ982942 STV982942 TDR982942 TNN982942 TXJ982942 UHF982942 URB982942 VAX982942 VKT982942 VUP982942 WEL982942 WOH982942 LR27 VN27 AFJ27 APF27 AZB27 BIX27 BST27 CCP27 CML27 CWH27 DGD27 DPZ27 DZV27 EJR27 ETN27 FDJ27 FNF27 FXB27 GGX27 GQT27 HAP27 HKL27 HUH27 IED27 INZ27 IXV27 JHR27 JRN27 KBJ27 KLF27 KVB27 LEX27 LOT27 LYP27 MIL27 MSH27 NCD27 NLZ27 NVV27 OFR27 OPN27 OZJ27 PJF27 PTB27 QCX27 QMT27 QWP27 RGL27 RQH27 SAD27 SJZ27 STV27 TDR27 TNN27 TXJ27 UHF27 URB27 VAX27 VKT27 VUP27 WEL27 WOH27 WYD27">
      <formula1>1</formula1>
    </dataValidation>
    <dataValidation type="whole" operator="equal" allowBlank="1" showInputMessage="1" showErrorMessage="1" errorTitle="El documento es normal" error="Valor no valido" prompt="En el acta de Ayuntamiento integra los formatos que describen total o parcialmente el presupuesto, capturar 1 si se requiere seleccionar esta opción." sqref="WYD982952 BV65448 LR65448 VN65448 AFJ65448 APF65448 AZB65448 BIX65448 BST65448 CCP65448 CML65448 CWH65448 DGD65448 DPZ65448 DZV65448 EJR65448 ETN65448 FDJ65448 FNF65448 FXB65448 GGX65448 GQT65448 HAP65448 HKL65448 HUH65448 IED65448 INZ65448 IXV65448 JHR65448 JRN65448 KBJ65448 KLF65448 KVB65448 LEX65448 LOT65448 LYP65448 MIL65448 MSH65448 NCD65448 NLZ65448 NVV65448 OFR65448 OPN65448 OZJ65448 PJF65448 PTB65448 QCX65448 QMT65448 QWP65448 RGL65448 RQH65448 SAD65448 SJZ65448 STV65448 TDR65448 TNN65448 TXJ65448 UHF65448 URB65448 VAX65448 VKT65448 VUP65448 WEL65448 WOH65448 WYD65448 BV130984 LR130984 VN130984 AFJ130984 APF130984 AZB130984 BIX130984 BST130984 CCP130984 CML130984 CWH130984 DGD130984 DPZ130984 DZV130984 EJR130984 ETN130984 FDJ130984 FNF130984 FXB130984 GGX130984 GQT130984 HAP130984 HKL130984 HUH130984 IED130984 INZ130984 IXV130984 JHR130984 JRN130984 KBJ130984 KLF130984 KVB130984 LEX130984 LOT130984 LYP130984 MIL130984 MSH130984 NCD130984 NLZ130984 NVV130984 OFR130984 OPN130984 OZJ130984 PJF130984 PTB130984 QCX130984 QMT130984 QWP130984 RGL130984 RQH130984 SAD130984 SJZ130984 STV130984 TDR130984 TNN130984 TXJ130984 UHF130984 URB130984 VAX130984 VKT130984 VUP130984 WEL130984 WOH130984 WYD130984 BV196520 LR196520 VN196520 AFJ196520 APF196520 AZB196520 BIX196520 BST196520 CCP196520 CML196520 CWH196520 DGD196520 DPZ196520 DZV196520 EJR196520 ETN196520 FDJ196520 FNF196520 FXB196520 GGX196520 GQT196520 HAP196520 HKL196520 HUH196520 IED196520 INZ196520 IXV196520 JHR196520 JRN196520 KBJ196520 KLF196520 KVB196520 LEX196520 LOT196520 LYP196520 MIL196520 MSH196520 NCD196520 NLZ196520 NVV196520 OFR196520 OPN196520 OZJ196520 PJF196520 PTB196520 QCX196520 QMT196520 QWP196520 RGL196520 RQH196520 SAD196520 SJZ196520 STV196520 TDR196520 TNN196520 TXJ196520 UHF196520 URB196520 VAX196520 VKT196520 VUP196520 WEL196520 WOH196520 WYD196520 BV262056 LR262056 VN262056 AFJ262056 APF262056 AZB262056 BIX262056 BST262056 CCP262056 CML262056 CWH262056 DGD262056 DPZ262056 DZV262056 EJR262056 ETN262056 FDJ262056 FNF262056 FXB262056 GGX262056 GQT262056 HAP262056 HKL262056 HUH262056 IED262056 INZ262056 IXV262056 JHR262056 JRN262056 KBJ262056 KLF262056 KVB262056 LEX262056 LOT262056 LYP262056 MIL262056 MSH262056 NCD262056 NLZ262056 NVV262056 OFR262056 OPN262056 OZJ262056 PJF262056 PTB262056 QCX262056 QMT262056 QWP262056 RGL262056 RQH262056 SAD262056 SJZ262056 STV262056 TDR262056 TNN262056 TXJ262056 UHF262056 URB262056 VAX262056 VKT262056 VUP262056 WEL262056 WOH262056 WYD262056 BV327592 LR327592 VN327592 AFJ327592 APF327592 AZB327592 BIX327592 BST327592 CCP327592 CML327592 CWH327592 DGD327592 DPZ327592 DZV327592 EJR327592 ETN327592 FDJ327592 FNF327592 FXB327592 GGX327592 GQT327592 HAP327592 HKL327592 HUH327592 IED327592 INZ327592 IXV327592 JHR327592 JRN327592 KBJ327592 KLF327592 KVB327592 LEX327592 LOT327592 LYP327592 MIL327592 MSH327592 NCD327592 NLZ327592 NVV327592 OFR327592 OPN327592 OZJ327592 PJF327592 PTB327592 QCX327592 QMT327592 QWP327592 RGL327592 RQH327592 SAD327592 SJZ327592 STV327592 TDR327592 TNN327592 TXJ327592 UHF327592 URB327592 VAX327592 VKT327592 VUP327592 WEL327592 WOH327592 WYD327592 BV393128 LR393128 VN393128 AFJ393128 APF393128 AZB393128 BIX393128 BST393128 CCP393128 CML393128 CWH393128 DGD393128 DPZ393128 DZV393128 EJR393128 ETN393128 FDJ393128 FNF393128 FXB393128 GGX393128 GQT393128 HAP393128 HKL393128 HUH393128 IED393128 INZ393128 IXV393128 JHR393128 JRN393128 KBJ393128 KLF393128 KVB393128 LEX393128 LOT393128 LYP393128 MIL393128 MSH393128 NCD393128 NLZ393128 NVV393128 OFR393128 OPN393128 OZJ393128 PJF393128 PTB393128 QCX393128 QMT393128 QWP393128 RGL393128 RQH393128 SAD393128 SJZ393128 STV393128 TDR393128 TNN393128 TXJ393128 UHF393128 URB393128 VAX393128 VKT393128 VUP393128 WEL393128 WOH393128 WYD393128 BV458664 LR458664 VN458664 AFJ458664 APF458664 AZB458664 BIX458664 BST458664 CCP458664 CML458664 CWH458664 DGD458664 DPZ458664 DZV458664 EJR458664 ETN458664 FDJ458664 FNF458664 FXB458664 GGX458664 GQT458664 HAP458664 HKL458664 HUH458664 IED458664 INZ458664 IXV458664 JHR458664 JRN458664 KBJ458664 KLF458664 KVB458664 LEX458664 LOT458664 LYP458664 MIL458664 MSH458664 NCD458664 NLZ458664 NVV458664 OFR458664 OPN458664 OZJ458664 PJF458664 PTB458664 QCX458664 QMT458664 QWP458664 RGL458664 RQH458664 SAD458664 SJZ458664 STV458664 TDR458664 TNN458664 TXJ458664 UHF458664 URB458664 VAX458664 VKT458664 VUP458664 WEL458664 WOH458664 WYD458664 BV524200 LR524200 VN524200 AFJ524200 APF524200 AZB524200 BIX524200 BST524200 CCP524200 CML524200 CWH524200 DGD524200 DPZ524200 DZV524200 EJR524200 ETN524200 FDJ524200 FNF524200 FXB524200 GGX524200 GQT524200 HAP524200 HKL524200 HUH524200 IED524200 INZ524200 IXV524200 JHR524200 JRN524200 KBJ524200 KLF524200 KVB524200 LEX524200 LOT524200 LYP524200 MIL524200 MSH524200 NCD524200 NLZ524200 NVV524200 OFR524200 OPN524200 OZJ524200 PJF524200 PTB524200 QCX524200 QMT524200 QWP524200 RGL524200 RQH524200 SAD524200 SJZ524200 STV524200 TDR524200 TNN524200 TXJ524200 UHF524200 URB524200 VAX524200 VKT524200 VUP524200 WEL524200 WOH524200 WYD524200 BV589736 LR589736 VN589736 AFJ589736 APF589736 AZB589736 BIX589736 BST589736 CCP589736 CML589736 CWH589736 DGD589736 DPZ589736 DZV589736 EJR589736 ETN589736 FDJ589736 FNF589736 FXB589736 GGX589736 GQT589736 HAP589736 HKL589736 HUH589736 IED589736 INZ589736 IXV589736 JHR589736 JRN589736 KBJ589736 KLF589736 KVB589736 LEX589736 LOT589736 LYP589736 MIL589736 MSH589736 NCD589736 NLZ589736 NVV589736 OFR589736 OPN589736 OZJ589736 PJF589736 PTB589736 QCX589736 QMT589736 QWP589736 RGL589736 RQH589736 SAD589736 SJZ589736 STV589736 TDR589736 TNN589736 TXJ589736 UHF589736 URB589736 VAX589736 VKT589736 VUP589736 WEL589736 WOH589736 WYD589736 BV655272 LR655272 VN655272 AFJ655272 APF655272 AZB655272 BIX655272 BST655272 CCP655272 CML655272 CWH655272 DGD655272 DPZ655272 DZV655272 EJR655272 ETN655272 FDJ655272 FNF655272 FXB655272 GGX655272 GQT655272 HAP655272 HKL655272 HUH655272 IED655272 INZ655272 IXV655272 JHR655272 JRN655272 KBJ655272 KLF655272 KVB655272 LEX655272 LOT655272 LYP655272 MIL655272 MSH655272 NCD655272 NLZ655272 NVV655272 OFR655272 OPN655272 OZJ655272 PJF655272 PTB655272 QCX655272 QMT655272 QWP655272 RGL655272 RQH655272 SAD655272 SJZ655272 STV655272 TDR655272 TNN655272 TXJ655272 UHF655272 URB655272 VAX655272 VKT655272 VUP655272 WEL655272 WOH655272 WYD655272 BV720808 LR720808 VN720808 AFJ720808 APF720808 AZB720808 BIX720808 BST720808 CCP720808 CML720808 CWH720808 DGD720808 DPZ720808 DZV720808 EJR720808 ETN720808 FDJ720808 FNF720808 FXB720808 GGX720808 GQT720808 HAP720808 HKL720808 HUH720808 IED720808 INZ720808 IXV720808 JHR720808 JRN720808 KBJ720808 KLF720808 KVB720808 LEX720808 LOT720808 LYP720808 MIL720808 MSH720808 NCD720808 NLZ720808 NVV720808 OFR720808 OPN720808 OZJ720808 PJF720808 PTB720808 QCX720808 QMT720808 QWP720808 RGL720808 RQH720808 SAD720808 SJZ720808 STV720808 TDR720808 TNN720808 TXJ720808 UHF720808 URB720808 VAX720808 VKT720808 VUP720808 WEL720808 WOH720808 WYD720808 BV786344 LR786344 VN786344 AFJ786344 APF786344 AZB786344 BIX786344 BST786344 CCP786344 CML786344 CWH786344 DGD786344 DPZ786344 DZV786344 EJR786344 ETN786344 FDJ786344 FNF786344 FXB786344 GGX786344 GQT786344 HAP786344 HKL786344 HUH786344 IED786344 INZ786344 IXV786344 JHR786344 JRN786344 KBJ786344 KLF786344 KVB786344 LEX786344 LOT786344 LYP786344 MIL786344 MSH786344 NCD786344 NLZ786344 NVV786344 OFR786344 OPN786344 OZJ786344 PJF786344 PTB786344 QCX786344 QMT786344 QWP786344 RGL786344 RQH786344 SAD786344 SJZ786344 STV786344 TDR786344 TNN786344 TXJ786344 UHF786344 URB786344 VAX786344 VKT786344 VUP786344 WEL786344 WOH786344 WYD786344 BV851880 LR851880 VN851880 AFJ851880 APF851880 AZB851880 BIX851880 BST851880 CCP851880 CML851880 CWH851880 DGD851880 DPZ851880 DZV851880 EJR851880 ETN851880 FDJ851880 FNF851880 FXB851880 GGX851880 GQT851880 HAP851880 HKL851880 HUH851880 IED851880 INZ851880 IXV851880 JHR851880 JRN851880 KBJ851880 KLF851880 KVB851880 LEX851880 LOT851880 LYP851880 MIL851880 MSH851880 NCD851880 NLZ851880 NVV851880 OFR851880 OPN851880 OZJ851880 PJF851880 PTB851880 QCX851880 QMT851880 QWP851880 RGL851880 RQH851880 SAD851880 SJZ851880 STV851880 TDR851880 TNN851880 TXJ851880 UHF851880 URB851880 VAX851880 VKT851880 VUP851880 WEL851880 WOH851880 WYD851880 BV917416 LR917416 VN917416 AFJ917416 APF917416 AZB917416 BIX917416 BST917416 CCP917416 CML917416 CWH917416 DGD917416 DPZ917416 DZV917416 EJR917416 ETN917416 FDJ917416 FNF917416 FXB917416 GGX917416 GQT917416 HAP917416 HKL917416 HUH917416 IED917416 INZ917416 IXV917416 JHR917416 JRN917416 KBJ917416 KLF917416 KVB917416 LEX917416 LOT917416 LYP917416 MIL917416 MSH917416 NCD917416 NLZ917416 NVV917416 OFR917416 OPN917416 OZJ917416 PJF917416 PTB917416 QCX917416 QMT917416 QWP917416 RGL917416 RQH917416 SAD917416 SJZ917416 STV917416 TDR917416 TNN917416 TXJ917416 UHF917416 URB917416 VAX917416 VKT917416 VUP917416 WEL917416 WOH917416 WYD917416 BV982952 LR982952 VN982952 AFJ982952 APF982952 AZB982952 BIX982952 BST982952 CCP982952 CML982952 CWH982952 DGD982952 DPZ982952 DZV982952 EJR982952 ETN982952 FDJ982952 FNF982952 FXB982952 GGX982952 GQT982952 HAP982952 HKL982952 HUH982952 IED982952 INZ982952 IXV982952 JHR982952 JRN982952 KBJ982952 KLF982952 KVB982952 LEX982952 LOT982952 LYP982952 MIL982952 MSH982952 NCD982952 NLZ982952 NVV982952 OFR982952 OPN982952 OZJ982952 PJF982952 PTB982952 QCX982952 QMT982952 QWP982952 RGL982952 RQH982952 SAD982952 SJZ982952 STV982952 TDR982952 TNN982952 TXJ982952 UHF982952 URB982952 VAX982952 VKT982952 VUP982952 WEL982952 WOH982952 LR39 VN39 AFJ39 APF39 AZB39 BIX39 BST39 CCP39 CML39 CWH39 DGD39 DPZ39 DZV39 EJR39 ETN39 FDJ39 FNF39 FXB39 GGX39 GQT39 HAP39 HKL39 HUH39 IED39 INZ39 IXV39 JHR39 JRN39 KBJ39 KLF39 KVB39 LEX39 LOT39 LYP39 MIL39 MSH39 NCD39 NLZ39 NVV39 OFR39 OPN39 OZJ39 PJF39 PTB39 QCX39 QMT39 QWP39 RGL39 RQH39 SAD39 SJZ39 STV39 TDR39 TNN39 TXJ39 UHF39 URB39 VAX39 VKT39 VUP39 WEL39 WOH39 WYD39">
      <formula1>1</formula1>
    </dataValidation>
    <dataValidation type="whole" operator="equal" allowBlank="1" showInputMessage="1" showErrorMessage="1" errorTitle="El documento es normal" error="Valor no valido" prompt="En el acta de Ayuntamiento menciona solamente los importes aprobados para el presupuesto por Capítulos, capturar 1 si se requiere seleccionar ésta opción." sqref="WYD982950 BV65446 LR65446 VN65446 AFJ65446 APF65446 AZB65446 BIX65446 BST65446 CCP65446 CML65446 CWH65446 DGD65446 DPZ65446 DZV65446 EJR65446 ETN65446 FDJ65446 FNF65446 FXB65446 GGX65446 GQT65446 HAP65446 HKL65446 HUH65446 IED65446 INZ65446 IXV65446 JHR65446 JRN65446 KBJ65446 KLF65446 KVB65446 LEX65446 LOT65446 LYP65446 MIL65446 MSH65446 NCD65446 NLZ65446 NVV65446 OFR65446 OPN65446 OZJ65446 PJF65446 PTB65446 QCX65446 QMT65446 QWP65446 RGL65446 RQH65446 SAD65446 SJZ65446 STV65446 TDR65446 TNN65446 TXJ65446 UHF65446 URB65446 VAX65446 VKT65446 VUP65446 WEL65446 WOH65446 WYD65446 BV130982 LR130982 VN130982 AFJ130982 APF130982 AZB130982 BIX130982 BST130982 CCP130982 CML130982 CWH130982 DGD130982 DPZ130982 DZV130982 EJR130982 ETN130982 FDJ130982 FNF130982 FXB130982 GGX130982 GQT130982 HAP130982 HKL130982 HUH130982 IED130982 INZ130982 IXV130982 JHR130982 JRN130982 KBJ130982 KLF130982 KVB130982 LEX130982 LOT130982 LYP130982 MIL130982 MSH130982 NCD130982 NLZ130982 NVV130982 OFR130982 OPN130982 OZJ130982 PJF130982 PTB130982 QCX130982 QMT130982 QWP130982 RGL130982 RQH130982 SAD130982 SJZ130982 STV130982 TDR130982 TNN130982 TXJ130982 UHF130982 URB130982 VAX130982 VKT130982 VUP130982 WEL130982 WOH130982 WYD130982 BV196518 LR196518 VN196518 AFJ196518 APF196518 AZB196518 BIX196518 BST196518 CCP196518 CML196518 CWH196518 DGD196518 DPZ196518 DZV196518 EJR196518 ETN196518 FDJ196518 FNF196518 FXB196518 GGX196518 GQT196518 HAP196518 HKL196518 HUH196518 IED196518 INZ196518 IXV196518 JHR196518 JRN196518 KBJ196518 KLF196518 KVB196518 LEX196518 LOT196518 LYP196518 MIL196518 MSH196518 NCD196518 NLZ196518 NVV196518 OFR196518 OPN196518 OZJ196518 PJF196518 PTB196518 QCX196518 QMT196518 QWP196518 RGL196518 RQH196518 SAD196518 SJZ196518 STV196518 TDR196518 TNN196518 TXJ196518 UHF196518 URB196518 VAX196518 VKT196518 VUP196518 WEL196518 WOH196518 WYD196518 BV262054 LR262054 VN262054 AFJ262054 APF262054 AZB262054 BIX262054 BST262054 CCP262054 CML262054 CWH262054 DGD262054 DPZ262054 DZV262054 EJR262054 ETN262054 FDJ262054 FNF262054 FXB262054 GGX262054 GQT262054 HAP262054 HKL262054 HUH262054 IED262054 INZ262054 IXV262054 JHR262054 JRN262054 KBJ262054 KLF262054 KVB262054 LEX262054 LOT262054 LYP262054 MIL262054 MSH262054 NCD262054 NLZ262054 NVV262054 OFR262054 OPN262054 OZJ262054 PJF262054 PTB262054 QCX262054 QMT262054 QWP262054 RGL262054 RQH262054 SAD262054 SJZ262054 STV262054 TDR262054 TNN262054 TXJ262054 UHF262054 URB262054 VAX262054 VKT262054 VUP262054 WEL262054 WOH262054 WYD262054 BV327590 LR327590 VN327590 AFJ327590 APF327590 AZB327590 BIX327590 BST327590 CCP327590 CML327590 CWH327590 DGD327590 DPZ327590 DZV327590 EJR327590 ETN327590 FDJ327590 FNF327590 FXB327590 GGX327590 GQT327590 HAP327590 HKL327590 HUH327590 IED327590 INZ327590 IXV327590 JHR327590 JRN327590 KBJ327590 KLF327590 KVB327590 LEX327590 LOT327590 LYP327590 MIL327590 MSH327590 NCD327590 NLZ327590 NVV327590 OFR327590 OPN327590 OZJ327590 PJF327590 PTB327590 QCX327590 QMT327590 QWP327590 RGL327590 RQH327590 SAD327590 SJZ327590 STV327590 TDR327590 TNN327590 TXJ327590 UHF327590 URB327590 VAX327590 VKT327590 VUP327590 WEL327590 WOH327590 WYD327590 BV393126 LR393126 VN393126 AFJ393126 APF393126 AZB393126 BIX393126 BST393126 CCP393126 CML393126 CWH393126 DGD393126 DPZ393126 DZV393126 EJR393126 ETN393126 FDJ393126 FNF393126 FXB393126 GGX393126 GQT393126 HAP393126 HKL393126 HUH393126 IED393126 INZ393126 IXV393126 JHR393126 JRN393126 KBJ393126 KLF393126 KVB393126 LEX393126 LOT393126 LYP393126 MIL393126 MSH393126 NCD393126 NLZ393126 NVV393126 OFR393126 OPN393126 OZJ393126 PJF393126 PTB393126 QCX393126 QMT393126 QWP393126 RGL393126 RQH393126 SAD393126 SJZ393126 STV393126 TDR393126 TNN393126 TXJ393126 UHF393126 URB393126 VAX393126 VKT393126 VUP393126 WEL393126 WOH393126 WYD393126 BV458662 LR458662 VN458662 AFJ458662 APF458662 AZB458662 BIX458662 BST458662 CCP458662 CML458662 CWH458662 DGD458662 DPZ458662 DZV458662 EJR458662 ETN458662 FDJ458662 FNF458662 FXB458662 GGX458662 GQT458662 HAP458662 HKL458662 HUH458662 IED458662 INZ458662 IXV458662 JHR458662 JRN458662 KBJ458662 KLF458662 KVB458662 LEX458662 LOT458662 LYP458662 MIL458662 MSH458662 NCD458662 NLZ458662 NVV458662 OFR458662 OPN458662 OZJ458662 PJF458662 PTB458662 QCX458662 QMT458662 QWP458662 RGL458662 RQH458662 SAD458662 SJZ458662 STV458662 TDR458662 TNN458662 TXJ458662 UHF458662 URB458662 VAX458662 VKT458662 VUP458662 WEL458662 WOH458662 WYD458662 BV524198 LR524198 VN524198 AFJ524198 APF524198 AZB524198 BIX524198 BST524198 CCP524198 CML524198 CWH524198 DGD524198 DPZ524198 DZV524198 EJR524198 ETN524198 FDJ524198 FNF524198 FXB524198 GGX524198 GQT524198 HAP524198 HKL524198 HUH524198 IED524198 INZ524198 IXV524198 JHR524198 JRN524198 KBJ524198 KLF524198 KVB524198 LEX524198 LOT524198 LYP524198 MIL524198 MSH524198 NCD524198 NLZ524198 NVV524198 OFR524198 OPN524198 OZJ524198 PJF524198 PTB524198 QCX524198 QMT524198 QWP524198 RGL524198 RQH524198 SAD524198 SJZ524198 STV524198 TDR524198 TNN524198 TXJ524198 UHF524198 URB524198 VAX524198 VKT524198 VUP524198 WEL524198 WOH524198 WYD524198 BV589734 LR589734 VN589734 AFJ589734 APF589734 AZB589734 BIX589734 BST589734 CCP589734 CML589734 CWH589734 DGD589734 DPZ589734 DZV589734 EJR589734 ETN589734 FDJ589734 FNF589734 FXB589734 GGX589734 GQT589734 HAP589734 HKL589734 HUH589734 IED589734 INZ589734 IXV589734 JHR589734 JRN589734 KBJ589734 KLF589734 KVB589734 LEX589734 LOT589734 LYP589734 MIL589734 MSH589734 NCD589734 NLZ589734 NVV589734 OFR589734 OPN589734 OZJ589734 PJF589734 PTB589734 QCX589734 QMT589734 QWP589734 RGL589734 RQH589734 SAD589734 SJZ589734 STV589734 TDR589734 TNN589734 TXJ589734 UHF589734 URB589734 VAX589734 VKT589734 VUP589734 WEL589734 WOH589734 WYD589734 BV655270 LR655270 VN655270 AFJ655270 APF655270 AZB655270 BIX655270 BST655270 CCP655270 CML655270 CWH655270 DGD655270 DPZ655270 DZV655270 EJR655270 ETN655270 FDJ655270 FNF655270 FXB655270 GGX655270 GQT655270 HAP655270 HKL655270 HUH655270 IED655270 INZ655270 IXV655270 JHR655270 JRN655270 KBJ655270 KLF655270 KVB655270 LEX655270 LOT655270 LYP655270 MIL655270 MSH655270 NCD655270 NLZ655270 NVV655270 OFR655270 OPN655270 OZJ655270 PJF655270 PTB655270 QCX655270 QMT655270 QWP655270 RGL655270 RQH655270 SAD655270 SJZ655270 STV655270 TDR655270 TNN655270 TXJ655270 UHF655270 URB655270 VAX655270 VKT655270 VUP655270 WEL655270 WOH655270 WYD655270 BV720806 LR720806 VN720806 AFJ720806 APF720806 AZB720806 BIX720806 BST720806 CCP720806 CML720806 CWH720806 DGD720806 DPZ720806 DZV720806 EJR720806 ETN720806 FDJ720806 FNF720806 FXB720806 GGX720806 GQT720806 HAP720806 HKL720806 HUH720806 IED720806 INZ720806 IXV720806 JHR720806 JRN720806 KBJ720806 KLF720806 KVB720806 LEX720806 LOT720806 LYP720806 MIL720806 MSH720806 NCD720806 NLZ720806 NVV720806 OFR720806 OPN720806 OZJ720806 PJF720806 PTB720806 QCX720806 QMT720806 QWP720806 RGL720806 RQH720806 SAD720806 SJZ720806 STV720806 TDR720806 TNN720806 TXJ720806 UHF720806 URB720806 VAX720806 VKT720806 VUP720806 WEL720806 WOH720806 WYD720806 BV786342 LR786342 VN786342 AFJ786342 APF786342 AZB786342 BIX786342 BST786342 CCP786342 CML786342 CWH786342 DGD786342 DPZ786342 DZV786342 EJR786342 ETN786342 FDJ786342 FNF786342 FXB786342 GGX786342 GQT786342 HAP786342 HKL786342 HUH786342 IED786342 INZ786342 IXV786342 JHR786342 JRN786342 KBJ786342 KLF786342 KVB786342 LEX786342 LOT786342 LYP786342 MIL786342 MSH786342 NCD786342 NLZ786342 NVV786342 OFR786342 OPN786342 OZJ786342 PJF786342 PTB786342 QCX786342 QMT786342 QWP786342 RGL786342 RQH786342 SAD786342 SJZ786342 STV786342 TDR786342 TNN786342 TXJ786342 UHF786342 URB786342 VAX786342 VKT786342 VUP786342 WEL786342 WOH786342 WYD786342 BV851878 LR851878 VN851878 AFJ851878 APF851878 AZB851878 BIX851878 BST851878 CCP851878 CML851878 CWH851878 DGD851878 DPZ851878 DZV851878 EJR851878 ETN851878 FDJ851878 FNF851878 FXB851878 GGX851878 GQT851878 HAP851878 HKL851878 HUH851878 IED851878 INZ851878 IXV851878 JHR851878 JRN851878 KBJ851878 KLF851878 KVB851878 LEX851878 LOT851878 LYP851878 MIL851878 MSH851878 NCD851878 NLZ851878 NVV851878 OFR851878 OPN851878 OZJ851878 PJF851878 PTB851878 QCX851878 QMT851878 QWP851878 RGL851878 RQH851878 SAD851878 SJZ851878 STV851878 TDR851878 TNN851878 TXJ851878 UHF851878 URB851878 VAX851878 VKT851878 VUP851878 WEL851878 WOH851878 WYD851878 BV917414 LR917414 VN917414 AFJ917414 APF917414 AZB917414 BIX917414 BST917414 CCP917414 CML917414 CWH917414 DGD917414 DPZ917414 DZV917414 EJR917414 ETN917414 FDJ917414 FNF917414 FXB917414 GGX917414 GQT917414 HAP917414 HKL917414 HUH917414 IED917414 INZ917414 IXV917414 JHR917414 JRN917414 KBJ917414 KLF917414 KVB917414 LEX917414 LOT917414 LYP917414 MIL917414 MSH917414 NCD917414 NLZ917414 NVV917414 OFR917414 OPN917414 OZJ917414 PJF917414 PTB917414 QCX917414 QMT917414 QWP917414 RGL917414 RQH917414 SAD917414 SJZ917414 STV917414 TDR917414 TNN917414 TXJ917414 UHF917414 URB917414 VAX917414 VKT917414 VUP917414 WEL917414 WOH917414 WYD917414 BV982950 LR982950 VN982950 AFJ982950 APF982950 AZB982950 BIX982950 BST982950 CCP982950 CML982950 CWH982950 DGD982950 DPZ982950 DZV982950 EJR982950 ETN982950 FDJ982950 FNF982950 FXB982950 GGX982950 GQT982950 HAP982950 HKL982950 HUH982950 IED982950 INZ982950 IXV982950 JHR982950 JRN982950 KBJ982950 KLF982950 KVB982950 LEX982950 LOT982950 LYP982950 MIL982950 MSH982950 NCD982950 NLZ982950 NVV982950 OFR982950 OPN982950 OZJ982950 PJF982950 PTB982950 QCX982950 QMT982950 QWP982950 RGL982950 RQH982950 SAD982950 SJZ982950 STV982950 TDR982950 TNN982950 TXJ982950 UHF982950 URB982950 VAX982950 VKT982950 VUP982950 WEL982950 WOH982950 LR37 VN37 AFJ37 APF37 AZB37 BIX37 BST37 CCP37 CML37 CWH37 DGD37 DPZ37 DZV37 EJR37 ETN37 FDJ37 FNF37 FXB37 GGX37 GQT37 HAP37 HKL37 HUH37 IED37 INZ37 IXV37 JHR37 JRN37 KBJ37 KLF37 KVB37 LEX37 LOT37 LYP37 MIL37 MSH37 NCD37 NLZ37 NVV37 OFR37 OPN37 OZJ37 PJF37 PTB37 QCX37 QMT37 QWP37 RGL37 RQH37 SAD37 SJZ37 STV37 TDR37 TNN37 TXJ37 UHF37 URB37 VAX37 VKT37 VUP37 WEL37 WOH37 WYD37">
      <formula1>1</formula1>
    </dataValidation>
    <dataValidation type="whole" operator="equal" allowBlank="1" showInputMessage="1" showErrorMessage="1" errorTitle="El documento es normal" error="Valor no valido" prompt="En el acta de Ayuntamiento menciona solamente el importe total aprobado para el presupuesto, capturar 1 si se requiere seleccionar ésta opción." sqref="WYD982948 BV65444 LR65444 VN65444 AFJ65444 APF65444 AZB65444 BIX65444 BST65444 CCP65444 CML65444 CWH65444 DGD65444 DPZ65444 DZV65444 EJR65444 ETN65444 FDJ65444 FNF65444 FXB65444 GGX65444 GQT65444 HAP65444 HKL65444 HUH65444 IED65444 INZ65444 IXV65444 JHR65444 JRN65444 KBJ65444 KLF65444 KVB65444 LEX65444 LOT65444 LYP65444 MIL65444 MSH65444 NCD65444 NLZ65444 NVV65444 OFR65444 OPN65444 OZJ65444 PJF65444 PTB65444 QCX65444 QMT65444 QWP65444 RGL65444 RQH65444 SAD65444 SJZ65444 STV65444 TDR65444 TNN65444 TXJ65444 UHF65444 URB65444 VAX65444 VKT65444 VUP65444 WEL65444 WOH65444 WYD65444 BV130980 LR130980 VN130980 AFJ130980 APF130980 AZB130980 BIX130980 BST130980 CCP130980 CML130980 CWH130980 DGD130980 DPZ130980 DZV130980 EJR130980 ETN130980 FDJ130980 FNF130980 FXB130980 GGX130980 GQT130980 HAP130980 HKL130980 HUH130980 IED130980 INZ130980 IXV130980 JHR130980 JRN130980 KBJ130980 KLF130980 KVB130980 LEX130980 LOT130980 LYP130980 MIL130980 MSH130980 NCD130980 NLZ130980 NVV130980 OFR130980 OPN130980 OZJ130980 PJF130980 PTB130980 QCX130980 QMT130980 QWP130980 RGL130980 RQH130980 SAD130980 SJZ130980 STV130980 TDR130980 TNN130980 TXJ130980 UHF130980 URB130980 VAX130980 VKT130980 VUP130980 WEL130980 WOH130980 WYD130980 BV196516 LR196516 VN196516 AFJ196516 APF196516 AZB196516 BIX196516 BST196516 CCP196516 CML196516 CWH196516 DGD196516 DPZ196516 DZV196516 EJR196516 ETN196516 FDJ196516 FNF196516 FXB196516 GGX196516 GQT196516 HAP196516 HKL196516 HUH196516 IED196516 INZ196516 IXV196516 JHR196516 JRN196516 KBJ196516 KLF196516 KVB196516 LEX196516 LOT196516 LYP196516 MIL196516 MSH196516 NCD196516 NLZ196516 NVV196516 OFR196516 OPN196516 OZJ196516 PJF196516 PTB196516 QCX196516 QMT196516 QWP196516 RGL196516 RQH196516 SAD196516 SJZ196516 STV196516 TDR196516 TNN196516 TXJ196516 UHF196516 URB196516 VAX196516 VKT196516 VUP196516 WEL196516 WOH196516 WYD196516 BV262052 LR262052 VN262052 AFJ262052 APF262052 AZB262052 BIX262052 BST262052 CCP262052 CML262052 CWH262052 DGD262052 DPZ262052 DZV262052 EJR262052 ETN262052 FDJ262052 FNF262052 FXB262052 GGX262052 GQT262052 HAP262052 HKL262052 HUH262052 IED262052 INZ262052 IXV262052 JHR262052 JRN262052 KBJ262052 KLF262052 KVB262052 LEX262052 LOT262052 LYP262052 MIL262052 MSH262052 NCD262052 NLZ262052 NVV262052 OFR262052 OPN262052 OZJ262052 PJF262052 PTB262052 QCX262052 QMT262052 QWP262052 RGL262052 RQH262052 SAD262052 SJZ262052 STV262052 TDR262052 TNN262052 TXJ262052 UHF262052 URB262052 VAX262052 VKT262052 VUP262052 WEL262052 WOH262052 WYD262052 BV327588 LR327588 VN327588 AFJ327588 APF327588 AZB327588 BIX327588 BST327588 CCP327588 CML327588 CWH327588 DGD327588 DPZ327588 DZV327588 EJR327588 ETN327588 FDJ327588 FNF327588 FXB327588 GGX327588 GQT327588 HAP327588 HKL327588 HUH327588 IED327588 INZ327588 IXV327588 JHR327588 JRN327588 KBJ327588 KLF327588 KVB327588 LEX327588 LOT327588 LYP327588 MIL327588 MSH327588 NCD327588 NLZ327588 NVV327588 OFR327588 OPN327588 OZJ327588 PJF327588 PTB327588 QCX327588 QMT327588 QWP327588 RGL327588 RQH327588 SAD327588 SJZ327588 STV327588 TDR327588 TNN327588 TXJ327588 UHF327588 URB327588 VAX327588 VKT327588 VUP327588 WEL327588 WOH327588 WYD327588 BV393124 LR393124 VN393124 AFJ393124 APF393124 AZB393124 BIX393124 BST393124 CCP393124 CML393124 CWH393124 DGD393124 DPZ393124 DZV393124 EJR393124 ETN393124 FDJ393124 FNF393124 FXB393124 GGX393124 GQT393124 HAP393124 HKL393124 HUH393124 IED393124 INZ393124 IXV393124 JHR393124 JRN393124 KBJ393124 KLF393124 KVB393124 LEX393124 LOT393124 LYP393124 MIL393124 MSH393124 NCD393124 NLZ393124 NVV393124 OFR393124 OPN393124 OZJ393124 PJF393124 PTB393124 QCX393124 QMT393124 QWP393124 RGL393124 RQH393124 SAD393124 SJZ393124 STV393124 TDR393124 TNN393124 TXJ393124 UHF393124 URB393124 VAX393124 VKT393124 VUP393124 WEL393124 WOH393124 WYD393124 BV458660 LR458660 VN458660 AFJ458660 APF458660 AZB458660 BIX458660 BST458660 CCP458660 CML458660 CWH458660 DGD458660 DPZ458660 DZV458660 EJR458660 ETN458660 FDJ458660 FNF458660 FXB458660 GGX458660 GQT458660 HAP458660 HKL458660 HUH458660 IED458660 INZ458660 IXV458660 JHR458660 JRN458660 KBJ458660 KLF458660 KVB458660 LEX458660 LOT458660 LYP458660 MIL458660 MSH458660 NCD458660 NLZ458660 NVV458660 OFR458660 OPN458660 OZJ458660 PJF458660 PTB458660 QCX458660 QMT458660 QWP458660 RGL458660 RQH458660 SAD458660 SJZ458660 STV458660 TDR458660 TNN458660 TXJ458660 UHF458660 URB458660 VAX458660 VKT458660 VUP458660 WEL458660 WOH458660 WYD458660 BV524196 LR524196 VN524196 AFJ524196 APF524196 AZB524196 BIX524196 BST524196 CCP524196 CML524196 CWH524196 DGD524196 DPZ524196 DZV524196 EJR524196 ETN524196 FDJ524196 FNF524196 FXB524196 GGX524196 GQT524196 HAP524196 HKL524196 HUH524196 IED524196 INZ524196 IXV524196 JHR524196 JRN524196 KBJ524196 KLF524196 KVB524196 LEX524196 LOT524196 LYP524196 MIL524196 MSH524196 NCD524196 NLZ524196 NVV524196 OFR524196 OPN524196 OZJ524196 PJF524196 PTB524196 QCX524196 QMT524196 QWP524196 RGL524196 RQH524196 SAD524196 SJZ524196 STV524196 TDR524196 TNN524196 TXJ524196 UHF524196 URB524196 VAX524196 VKT524196 VUP524196 WEL524196 WOH524196 WYD524196 BV589732 LR589732 VN589732 AFJ589732 APF589732 AZB589732 BIX589732 BST589732 CCP589732 CML589732 CWH589732 DGD589732 DPZ589732 DZV589732 EJR589732 ETN589732 FDJ589732 FNF589732 FXB589732 GGX589732 GQT589732 HAP589732 HKL589732 HUH589732 IED589732 INZ589732 IXV589732 JHR589732 JRN589732 KBJ589732 KLF589732 KVB589732 LEX589732 LOT589732 LYP589732 MIL589732 MSH589732 NCD589732 NLZ589732 NVV589732 OFR589732 OPN589732 OZJ589732 PJF589732 PTB589732 QCX589732 QMT589732 QWP589732 RGL589732 RQH589732 SAD589732 SJZ589732 STV589732 TDR589732 TNN589732 TXJ589732 UHF589732 URB589732 VAX589732 VKT589732 VUP589732 WEL589732 WOH589732 WYD589732 BV655268 LR655268 VN655268 AFJ655268 APF655268 AZB655268 BIX655268 BST655268 CCP655268 CML655268 CWH655268 DGD655268 DPZ655268 DZV655268 EJR655268 ETN655268 FDJ655268 FNF655268 FXB655268 GGX655268 GQT655268 HAP655268 HKL655268 HUH655268 IED655268 INZ655268 IXV655268 JHR655268 JRN655268 KBJ655268 KLF655268 KVB655268 LEX655268 LOT655268 LYP655268 MIL655268 MSH655268 NCD655268 NLZ655268 NVV655268 OFR655268 OPN655268 OZJ655268 PJF655268 PTB655268 QCX655268 QMT655268 QWP655268 RGL655268 RQH655268 SAD655268 SJZ655268 STV655268 TDR655268 TNN655268 TXJ655268 UHF655268 URB655268 VAX655268 VKT655268 VUP655268 WEL655268 WOH655268 WYD655268 BV720804 LR720804 VN720804 AFJ720804 APF720804 AZB720804 BIX720804 BST720804 CCP720804 CML720804 CWH720804 DGD720804 DPZ720804 DZV720804 EJR720804 ETN720804 FDJ720804 FNF720804 FXB720804 GGX720804 GQT720804 HAP720804 HKL720804 HUH720804 IED720804 INZ720804 IXV720804 JHR720804 JRN720804 KBJ720804 KLF720804 KVB720804 LEX720804 LOT720804 LYP720804 MIL720804 MSH720804 NCD720804 NLZ720804 NVV720804 OFR720804 OPN720804 OZJ720804 PJF720804 PTB720804 QCX720804 QMT720804 QWP720804 RGL720804 RQH720804 SAD720804 SJZ720804 STV720804 TDR720804 TNN720804 TXJ720804 UHF720804 URB720804 VAX720804 VKT720804 VUP720804 WEL720804 WOH720804 WYD720804 BV786340 LR786340 VN786340 AFJ786340 APF786340 AZB786340 BIX786340 BST786340 CCP786340 CML786340 CWH786340 DGD786340 DPZ786340 DZV786340 EJR786340 ETN786340 FDJ786340 FNF786340 FXB786340 GGX786340 GQT786340 HAP786340 HKL786340 HUH786340 IED786340 INZ786340 IXV786340 JHR786340 JRN786340 KBJ786340 KLF786340 KVB786340 LEX786340 LOT786340 LYP786340 MIL786340 MSH786340 NCD786340 NLZ786340 NVV786340 OFR786340 OPN786340 OZJ786340 PJF786340 PTB786340 QCX786340 QMT786340 QWP786340 RGL786340 RQH786340 SAD786340 SJZ786340 STV786340 TDR786340 TNN786340 TXJ786340 UHF786340 URB786340 VAX786340 VKT786340 VUP786340 WEL786340 WOH786340 WYD786340 BV851876 LR851876 VN851876 AFJ851876 APF851876 AZB851876 BIX851876 BST851876 CCP851876 CML851876 CWH851876 DGD851876 DPZ851876 DZV851876 EJR851876 ETN851876 FDJ851876 FNF851876 FXB851876 GGX851876 GQT851876 HAP851876 HKL851876 HUH851876 IED851876 INZ851876 IXV851876 JHR851876 JRN851876 KBJ851876 KLF851876 KVB851876 LEX851876 LOT851876 LYP851876 MIL851876 MSH851876 NCD851876 NLZ851876 NVV851876 OFR851876 OPN851876 OZJ851876 PJF851876 PTB851876 QCX851876 QMT851876 QWP851876 RGL851876 RQH851876 SAD851876 SJZ851876 STV851876 TDR851876 TNN851876 TXJ851876 UHF851876 URB851876 VAX851876 VKT851876 VUP851876 WEL851876 WOH851876 WYD851876 BV917412 LR917412 VN917412 AFJ917412 APF917412 AZB917412 BIX917412 BST917412 CCP917412 CML917412 CWH917412 DGD917412 DPZ917412 DZV917412 EJR917412 ETN917412 FDJ917412 FNF917412 FXB917412 GGX917412 GQT917412 HAP917412 HKL917412 HUH917412 IED917412 INZ917412 IXV917412 JHR917412 JRN917412 KBJ917412 KLF917412 KVB917412 LEX917412 LOT917412 LYP917412 MIL917412 MSH917412 NCD917412 NLZ917412 NVV917412 OFR917412 OPN917412 OZJ917412 PJF917412 PTB917412 QCX917412 QMT917412 QWP917412 RGL917412 RQH917412 SAD917412 SJZ917412 STV917412 TDR917412 TNN917412 TXJ917412 UHF917412 URB917412 VAX917412 VKT917412 VUP917412 WEL917412 WOH917412 WYD917412 BV982948 LR982948 VN982948 AFJ982948 APF982948 AZB982948 BIX982948 BST982948 CCP982948 CML982948 CWH982948 DGD982948 DPZ982948 DZV982948 EJR982948 ETN982948 FDJ982948 FNF982948 FXB982948 GGX982948 GQT982948 HAP982948 HKL982948 HUH982948 IED982948 INZ982948 IXV982948 JHR982948 JRN982948 KBJ982948 KLF982948 KVB982948 LEX982948 LOT982948 LYP982948 MIL982948 MSH982948 NCD982948 NLZ982948 NVV982948 OFR982948 OPN982948 OZJ982948 PJF982948 PTB982948 QCX982948 QMT982948 QWP982948 RGL982948 RQH982948 SAD982948 SJZ982948 STV982948 TDR982948 TNN982948 TXJ982948 UHF982948 URB982948 VAX982948 VKT982948 VUP982948 WEL982948 WOH982948 LR35 VN35 AFJ35 APF35 AZB35 BIX35 BST35 CCP35 CML35 CWH35 DGD35 DPZ35 DZV35 EJR35 ETN35 FDJ35 FNF35 FXB35 GGX35 GQT35 HAP35 HKL35 HUH35 IED35 INZ35 IXV35 JHR35 JRN35 KBJ35 KLF35 KVB35 LEX35 LOT35 LYP35 MIL35 MSH35 NCD35 NLZ35 NVV35 OFR35 OPN35 OZJ35 PJF35 PTB35 QCX35 QMT35 QWP35 RGL35 RQH35 SAD35 SJZ35 STV35 TDR35 TNN35 TXJ35 UHF35 URB35 VAX35 VKT35 VUP35 WEL35 WOH35 WYD35">
      <formula1>1</formula1>
    </dataValidation>
    <dataValidation type="whole" operator="equal" allowBlank="1" showInputMessage="1" showErrorMessage="1" errorTitle="El documento es normal" error="Valor no valido" prompt="En el Acta de Ayuntamiento menciona solamente la aprobación, capturar 1 si se requiere seleccionar ésta opción." sqref="WYD982946 BV65442 LR65442 VN65442 AFJ65442 APF65442 AZB65442 BIX65442 BST65442 CCP65442 CML65442 CWH65442 DGD65442 DPZ65442 DZV65442 EJR65442 ETN65442 FDJ65442 FNF65442 FXB65442 GGX65442 GQT65442 HAP65442 HKL65442 HUH65442 IED65442 INZ65442 IXV65442 JHR65442 JRN65442 KBJ65442 KLF65442 KVB65442 LEX65442 LOT65442 LYP65442 MIL65442 MSH65442 NCD65442 NLZ65442 NVV65442 OFR65442 OPN65442 OZJ65442 PJF65442 PTB65442 QCX65442 QMT65442 QWP65442 RGL65442 RQH65442 SAD65442 SJZ65442 STV65442 TDR65442 TNN65442 TXJ65442 UHF65442 URB65442 VAX65442 VKT65442 VUP65442 WEL65442 WOH65442 WYD65442 BV130978 LR130978 VN130978 AFJ130978 APF130978 AZB130978 BIX130978 BST130978 CCP130978 CML130978 CWH130978 DGD130978 DPZ130978 DZV130978 EJR130978 ETN130978 FDJ130978 FNF130978 FXB130978 GGX130978 GQT130978 HAP130978 HKL130978 HUH130978 IED130978 INZ130978 IXV130978 JHR130978 JRN130978 KBJ130978 KLF130978 KVB130978 LEX130978 LOT130978 LYP130978 MIL130978 MSH130978 NCD130978 NLZ130978 NVV130978 OFR130978 OPN130978 OZJ130978 PJF130978 PTB130978 QCX130978 QMT130978 QWP130978 RGL130978 RQH130978 SAD130978 SJZ130978 STV130978 TDR130978 TNN130978 TXJ130978 UHF130978 URB130978 VAX130978 VKT130978 VUP130978 WEL130978 WOH130978 WYD130978 BV196514 LR196514 VN196514 AFJ196514 APF196514 AZB196514 BIX196514 BST196514 CCP196514 CML196514 CWH196514 DGD196514 DPZ196514 DZV196514 EJR196514 ETN196514 FDJ196514 FNF196514 FXB196514 GGX196514 GQT196514 HAP196514 HKL196514 HUH196514 IED196514 INZ196514 IXV196514 JHR196514 JRN196514 KBJ196514 KLF196514 KVB196514 LEX196514 LOT196514 LYP196514 MIL196514 MSH196514 NCD196514 NLZ196514 NVV196514 OFR196514 OPN196514 OZJ196514 PJF196514 PTB196514 QCX196514 QMT196514 QWP196514 RGL196514 RQH196514 SAD196514 SJZ196514 STV196514 TDR196514 TNN196514 TXJ196514 UHF196514 URB196514 VAX196514 VKT196514 VUP196514 WEL196514 WOH196514 WYD196514 BV262050 LR262050 VN262050 AFJ262050 APF262050 AZB262050 BIX262050 BST262050 CCP262050 CML262050 CWH262050 DGD262050 DPZ262050 DZV262050 EJR262050 ETN262050 FDJ262050 FNF262050 FXB262050 GGX262050 GQT262050 HAP262050 HKL262050 HUH262050 IED262050 INZ262050 IXV262050 JHR262050 JRN262050 KBJ262050 KLF262050 KVB262050 LEX262050 LOT262050 LYP262050 MIL262050 MSH262050 NCD262050 NLZ262050 NVV262050 OFR262050 OPN262050 OZJ262050 PJF262050 PTB262050 QCX262050 QMT262050 QWP262050 RGL262050 RQH262050 SAD262050 SJZ262050 STV262050 TDR262050 TNN262050 TXJ262050 UHF262050 URB262050 VAX262050 VKT262050 VUP262050 WEL262050 WOH262050 WYD262050 BV327586 LR327586 VN327586 AFJ327586 APF327586 AZB327586 BIX327586 BST327586 CCP327586 CML327586 CWH327586 DGD327586 DPZ327586 DZV327586 EJR327586 ETN327586 FDJ327586 FNF327586 FXB327586 GGX327586 GQT327586 HAP327586 HKL327586 HUH327586 IED327586 INZ327586 IXV327586 JHR327586 JRN327586 KBJ327586 KLF327586 KVB327586 LEX327586 LOT327586 LYP327586 MIL327586 MSH327586 NCD327586 NLZ327586 NVV327586 OFR327586 OPN327586 OZJ327586 PJF327586 PTB327586 QCX327586 QMT327586 QWP327586 RGL327586 RQH327586 SAD327586 SJZ327586 STV327586 TDR327586 TNN327586 TXJ327586 UHF327586 URB327586 VAX327586 VKT327586 VUP327586 WEL327586 WOH327586 WYD327586 BV393122 LR393122 VN393122 AFJ393122 APF393122 AZB393122 BIX393122 BST393122 CCP393122 CML393122 CWH393122 DGD393122 DPZ393122 DZV393122 EJR393122 ETN393122 FDJ393122 FNF393122 FXB393122 GGX393122 GQT393122 HAP393122 HKL393122 HUH393122 IED393122 INZ393122 IXV393122 JHR393122 JRN393122 KBJ393122 KLF393122 KVB393122 LEX393122 LOT393122 LYP393122 MIL393122 MSH393122 NCD393122 NLZ393122 NVV393122 OFR393122 OPN393122 OZJ393122 PJF393122 PTB393122 QCX393122 QMT393122 QWP393122 RGL393122 RQH393122 SAD393122 SJZ393122 STV393122 TDR393122 TNN393122 TXJ393122 UHF393122 URB393122 VAX393122 VKT393122 VUP393122 WEL393122 WOH393122 WYD393122 BV458658 LR458658 VN458658 AFJ458658 APF458658 AZB458658 BIX458658 BST458658 CCP458658 CML458658 CWH458658 DGD458658 DPZ458658 DZV458658 EJR458658 ETN458658 FDJ458658 FNF458658 FXB458658 GGX458658 GQT458658 HAP458658 HKL458658 HUH458658 IED458658 INZ458658 IXV458658 JHR458658 JRN458658 KBJ458658 KLF458658 KVB458658 LEX458658 LOT458658 LYP458658 MIL458658 MSH458658 NCD458658 NLZ458658 NVV458658 OFR458658 OPN458658 OZJ458658 PJF458658 PTB458658 QCX458658 QMT458658 QWP458658 RGL458658 RQH458658 SAD458658 SJZ458658 STV458658 TDR458658 TNN458658 TXJ458658 UHF458658 URB458658 VAX458658 VKT458658 VUP458658 WEL458658 WOH458658 WYD458658 BV524194 LR524194 VN524194 AFJ524194 APF524194 AZB524194 BIX524194 BST524194 CCP524194 CML524194 CWH524194 DGD524194 DPZ524194 DZV524194 EJR524194 ETN524194 FDJ524194 FNF524194 FXB524194 GGX524194 GQT524194 HAP524194 HKL524194 HUH524194 IED524194 INZ524194 IXV524194 JHR524194 JRN524194 KBJ524194 KLF524194 KVB524194 LEX524194 LOT524194 LYP524194 MIL524194 MSH524194 NCD524194 NLZ524194 NVV524194 OFR524194 OPN524194 OZJ524194 PJF524194 PTB524194 QCX524194 QMT524194 QWP524194 RGL524194 RQH524194 SAD524194 SJZ524194 STV524194 TDR524194 TNN524194 TXJ524194 UHF524194 URB524194 VAX524194 VKT524194 VUP524194 WEL524194 WOH524194 WYD524194 BV589730 LR589730 VN589730 AFJ589730 APF589730 AZB589730 BIX589730 BST589730 CCP589730 CML589730 CWH589730 DGD589730 DPZ589730 DZV589730 EJR589730 ETN589730 FDJ589730 FNF589730 FXB589730 GGX589730 GQT589730 HAP589730 HKL589730 HUH589730 IED589730 INZ589730 IXV589730 JHR589730 JRN589730 KBJ589730 KLF589730 KVB589730 LEX589730 LOT589730 LYP589730 MIL589730 MSH589730 NCD589730 NLZ589730 NVV589730 OFR589730 OPN589730 OZJ589730 PJF589730 PTB589730 QCX589730 QMT589730 QWP589730 RGL589730 RQH589730 SAD589730 SJZ589730 STV589730 TDR589730 TNN589730 TXJ589730 UHF589730 URB589730 VAX589730 VKT589730 VUP589730 WEL589730 WOH589730 WYD589730 BV655266 LR655266 VN655266 AFJ655266 APF655266 AZB655266 BIX655266 BST655266 CCP655266 CML655266 CWH655266 DGD655266 DPZ655266 DZV655266 EJR655266 ETN655266 FDJ655266 FNF655266 FXB655266 GGX655266 GQT655266 HAP655266 HKL655266 HUH655266 IED655266 INZ655266 IXV655266 JHR655266 JRN655266 KBJ655266 KLF655266 KVB655266 LEX655266 LOT655266 LYP655266 MIL655266 MSH655266 NCD655266 NLZ655266 NVV655266 OFR655266 OPN655266 OZJ655266 PJF655266 PTB655266 QCX655266 QMT655266 QWP655266 RGL655266 RQH655266 SAD655266 SJZ655266 STV655266 TDR655266 TNN655266 TXJ655266 UHF655266 URB655266 VAX655266 VKT655266 VUP655266 WEL655266 WOH655266 WYD655266 BV720802 LR720802 VN720802 AFJ720802 APF720802 AZB720802 BIX720802 BST720802 CCP720802 CML720802 CWH720802 DGD720802 DPZ720802 DZV720802 EJR720802 ETN720802 FDJ720802 FNF720802 FXB720802 GGX720802 GQT720802 HAP720802 HKL720802 HUH720802 IED720802 INZ720802 IXV720802 JHR720802 JRN720802 KBJ720802 KLF720802 KVB720802 LEX720802 LOT720802 LYP720802 MIL720802 MSH720802 NCD720802 NLZ720802 NVV720802 OFR720802 OPN720802 OZJ720802 PJF720802 PTB720802 QCX720802 QMT720802 QWP720802 RGL720802 RQH720802 SAD720802 SJZ720802 STV720802 TDR720802 TNN720802 TXJ720802 UHF720802 URB720802 VAX720802 VKT720802 VUP720802 WEL720802 WOH720802 WYD720802 BV786338 LR786338 VN786338 AFJ786338 APF786338 AZB786338 BIX786338 BST786338 CCP786338 CML786338 CWH786338 DGD786338 DPZ786338 DZV786338 EJR786338 ETN786338 FDJ786338 FNF786338 FXB786338 GGX786338 GQT786338 HAP786338 HKL786338 HUH786338 IED786338 INZ786338 IXV786338 JHR786338 JRN786338 KBJ786338 KLF786338 KVB786338 LEX786338 LOT786338 LYP786338 MIL786338 MSH786338 NCD786338 NLZ786338 NVV786338 OFR786338 OPN786338 OZJ786338 PJF786338 PTB786338 QCX786338 QMT786338 QWP786338 RGL786338 RQH786338 SAD786338 SJZ786338 STV786338 TDR786338 TNN786338 TXJ786338 UHF786338 URB786338 VAX786338 VKT786338 VUP786338 WEL786338 WOH786338 WYD786338 BV851874 LR851874 VN851874 AFJ851874 APF851874 AZB851874 BIX851874 BST851874 CCP851874 CML851874 CWH851874 DGD851874 DPZ851874 DZV851874 EJR851874 ETN851874 FDJ851874 FNF851874 FXB851874 GGX851874 GQT851874 HAP851874 HKL851874 HUH851874 IED851874 INZ851874 IXV851874 JHR851874 JRN851874 KBJ851874 KLF851874 KVB851874 LEX851874 LOT851874 LYP851874 MIL851874 MSH851874 NCD851874 NLZ851874 NVV851874 OFR851874 OPN851874 OZJ851874 PJF851874 PTB851874 QCX851874 QMT851874 QWP851874 RGL851874 RQH851874 SAD851874 SJZ851874 STV851874 TDR851874 TNN851874 TXJ851874 UHF851874 URB851874 VAX851874 VKT851874 VUP851874 WEL851874 WOH851874 WYD851874 BV917410 LR917410 VN917410 AFJ917410 APF917410 AZB917410 BIX917410 BST917410 CCP917410 CML917410 CWH917410 DGD917410 DPZ917410 DZV917410 EJR917410 ETN917410 FDJ917410 FNF917410 FXB917410 GGX917410 GQT917410 HAP917410 HKL917410 HUH917410 IED917410 INZ917410 IXV917410 JHR917410 JRN917410 KBJ917410 KLF917410 KVB917410 LEX917410 LOT917410 LYP917410 MIL917410 MSH917410 NCD917410 NLZ917410 NVV917410 OFR917410 OPN917410 OZJ917410 PJF917410 PTB917410 QCX917410 QMT917410 QWP917410 RGL917410 RQH917410 SAD917410 SJZ917410 STV917410 TDR917410 TNN917410 TXJ917410 UHF917410 URB917410 VAX917410 VKT917410 VUP917410 WEL917410 WOH917410 WYD917410 BV982946 LR982946 VN982946 AFJ982946 APF982946 AZB982946 BIX982946 BST982946 CCP982946 CML982946 CWH982946 DGD982946 DPZ982946 DZV982946 EJR982946 ETN982946 FDJ982946 FNF982946 FXB982946 GGX982946 GQT982946 HAP982946 HKL982946 HUH982946 IED982946 INZ982946 IXV982946 JHR982946 JRN982946 KBJ982946 KLF982946 KVB982946 LEX982946 LOT982946 LYP982946 MIL982946 MSH982946 NCD982946 NLZ982946 NVV982946 OFR982946 OPN982946 OZJ982946 PJF982946 PTB982946 QCX982946 QMT982946 QWP982946 RGL982946 RQH982946 SAD982946 SJZ982946 STV982946 TDR982946 TNN982946 TXJ982946 UHF982946 URB982946 VAX982946 VKT982946 VUP982946 WEL982946 WOH982946 LR33 VN33 AFJ33 APF33 AZB33 BIX33 BST33 CCP33 CML33 CWH33 DGD33 DPZ33 DZV33 EJR33 ETN33 FDJ33 FNF33 FXB33 GGX33 GQT33 HAP33 HKL33 HUH33 IED33 INZ33 IXV33 JHR33 JRN33 KBJ33 KLF33 KVB33 LEX33 LOT33 LYP33 MIL33 MSH33 NCD33 NLZ33 NVV33 OFR33 OPN33 OZJ33 PJF33 PTB33 QCX33 QMT33 QWP33 RGL33 RQH33 SAD33 SJZ33 STV33 TDR33 TNN33 TXJ33 UHF33 URB33 VAX33 VKT33 VUP33 WEL33 WOH33 WYD33">
      <formula1>1</formula1>
    </dataValidation>
    <dataValidation type="whole" operator="equal" allowBlank="1" showInputMessage="1" showErrorMessage="1" errorTitle="El documento es normal" error="Valor no valido" prompt="El acuerdo entregado corresponde a un extracto del Acta que se certifica; capturar 1 si se requiere seleccionar esta opción." sqref="BF65436 LB65436 UX65436 AET65436 AOP65436 AYL65436 BIH65436 BSD65436 CBZ65436 CLV65436 CVR65436 DFN65436 DPJ65436 DZF65436 EJB65436 ESX65436 FCT65436 FMP65436 FWL65436 GGH65436 GQD65436 GZZ65436 HJV65436 HTR65436 IDN65436 INJ65436 IXF65436 JHB65436 JQX65436 KAT65436 KKP65436 KUL65436 LEH65436 LOD65436 LXZ65436 MHV65436 MRR65436 NBN65436 NLJ65436 NVF65436 OFB65436 OOX65436 OYT65436 PIP65436 PSL65436 QCH65436 QMD65436 QVZ65436 RFV65436 RPR65436 RZN65436 SJJ65436 STF65436 TDB65436 TMX65436 TWT65436 UGP65436 UQL65436 VAH65436 VKD65436 VTZ65436 WDV65436 WNR65436 WXN65436 BF130972 LB130972 UX130972 AET130972 AOP130972 AYL130972 BIH130972 BSD130972 CBZ130972 CLV130972 CVR130972 DFN130972 DPJ130972 DZF130972 EJB130972 ESX130972 FCT130972 FMP130972 FWL130972 GGH130972 GQD130972 GZZ130972 HJV130972 HTR130972 IDN130972 INJ130972 IXF130972 JHB130972 JQX130972 KAT130972 KKP130972 KUL130972 LEH130972 LOD130972 LXZ130972 MHV130972 MRR130972 NBN130972 NLJ130972 NVF130972 OFB130972 OOX130972 OYT130972 PIP130972 PSL130972 QCH130972 QMD130972 QVZ130972 RFV130972 RPR130972 RZN130972 SJJ130972 STF130972 TDB130972 TMX130972 TWT130972 UGP130972 UQL130972 VAH130972 VKD130972 VTZ130972 WDV130972 WNR130972 WXN130972 BF196508 LB196508 UX196508 AET196508 AOP196508 AYL196508 BIH196508 BSD196508 CBZ196508 CLV196508 CVR196508 DFN196508 DPJ196508 DZF196508 EJB196508 ESX196508 FCT196508 FMP196508 FWL196508 GGH196508 GQD196508 GZZ196508 HJV196508 HTR196508 IDN196508 INJ196508 IXF196508 JHB196508 JQX196508 KAT196508 KKP196508 KUL196508 LEH196508 LOD196508 LXZ196508 MHV196508 MRR196508 NBN196508 NLJ196508 NVF196508 OFB196508 OOX196508 OYT196508 PIP196508 PSL196508 QCH196508 QMD196508 QVZ196508 RFV196508 RPR196508 RZN196508 SJJ196508 STF196508 TDB196508 TMX196508 TWT196508 UGP196508 UQL196508 VAH196508 VKD196508 VTZ196508 WDV196508 WNR196508 WXN196508 BF262044 LB262044 UX262044 AET262044 AOP262044 AYL262044 BIH262044 BSD262044 CBZ262044 CLV262044 CVR262044 DFN262044 DPJ262044 DZF262044 EJB262044 ESX262044 FCT262044 FMP262044 FWL262044 GGH262044 GQD262044 GZZ262044 HJV262044 HTR262044 IDN262044 INJ262044 IXF262044 JHB262044 JQX262044 KAT262044 KKP262044 KUL262044 LEH262044 LOD262044 LXZ262044 MHV262044 MRR262044 NBN262044 NLJ262044 NVF262044 OFB262044 OOX262044 OYT262044 PIP262044 PSL262044 QCH262044 QMD262044 QVZ262044 RFV262044 RPR262044 RZN262044 SJJ262044 STF262044 TDB262044 TMX262044 TWT262044 UGP262044 UQL262044 VAH262044 VKD262044 VTZ262044 WDV262044 WNR262044 WXN262044 BF327580 LB327580 UX327580 AET327580 AOP327580 AYL327580 BIH327580 BSD327580 CBZ327580 CLV327580 CVR327580 DFN327580 DPJ327580 DZF327580 EJB327580 ESX327580 FCT327580 FMP327580 FWL327580 GGH327580 GQD327580 GZZ327580 HJV327580 HTR327580 IDN327580 INJ327580 IXF327580 JHB327580 JQX327580 KAT327580 KKP327580 KUL327580 LEH327580 LOD327580 LXZ327580 MHV327580 MRR327580 NBN327580 NLJ327580 NVF327580 OFB327580 OOX327580 OYT327580 PIP327580 PSL327580 QCH327580 QMD327580 QVZ327580 RFV327580 RPR327580 RZN327580 SJJ327580 STF327580 TDB327580 TMX327580 TWT327580 UGP327580 UQL327580 VAH327580 VKD327580 VTZ327580 WDV327580 WNR327580 WXN327580 BF393116 LB393116 UX393116 AET393116 AOP393116 AYL393116 BIH393116 BSD393116 CBZ393116 CLV393116 CVR393116 DFN393116 DPJ393116 DZF393116 EJB393116 ESX393116 FCT393116 FMP393116 FWL393116 GGH393116 GQD393116 GZZ393116 HJV393116 HTR393116 IDN393116 INJ393116 IXF393116 JHB393116 JQX393116 KAT393116 KKP393116 KUL393116 LEH393116 LOD393116 LXZ393116 MHV393116 MRR393116 NBN393116 NLJ393116 NVF393116 OFB393116 OOX393116 OYT393116 PIP393116 PSL393116 QCH393116 QMD393116 QVZ393116 RFV393116 RPR393116 RZN393116 SJJ393116 STF393116 TDB393116 TMX393116 TWT393116 UGP393116 UQL393116 VAH393116 VKD393116 VTZ393116 WDV393116 WNR393116 WXN393116 BF458652 LB458652 UX458652 AET458652 AOP458652 AYL458652 BIH458652 BSD458652 CBZ458652 CLV458652 CVR458652 DFN458652 DPJ458652 DZF458652 EJB458652 ESX458652 FCT458652 FMP458652 FWL458652 GGH458652 GQD458652 GZZ458652 HJV458652 HTR458652 IDN458652 INJ458652 IXF458652 JHB458652 JQX458652 KAT458652 KKP458652 KUL458652 LEH458652 LOD458652 LXZ458652 MHV458652 MRR458652 NBN458652 NLJ458652 NVF458652 OFB458652 OOX458652 OYT458652 PIP458652 PSL458652 QCH458652 QMD458652 QVZ458652 RFV458652 RPR458652 RZN458652 SJJ458652 STF458652 TDB458652 TMX458652 TWT458652 UGP458652 UQL458652 VAH458652 VKD458652 VTZ458652 WDV458652 WNR458652 WXN458652 BF524188 LB524188 UX524188 AET524188 AOP524188 AYL524188 BIH524188 BSD524188 CBZ524188 CLV524188 CVR524188 DFN524188 DPJ524188 DZF524188 EJB524188 ESX524188 FCT524188 FMP524188 FWL524188 GGH524188 GQD524188 GZZ524188 HJV524188 HTR524188 IDN524188 INJ524188 IXF524188 JHB524188 JQX524188 KAT524188 KKP524188 KUL524188 LEH524188 LOD524188 LXZ524188 MHV524188 MRR524188 NBN524188 NLJ524188 NVF524188 OFB524188 OOX524188 OYT524188 PIP524188 PSL524188 QCH524188 QMD524188 QVZ524188 RFV524188 RPR524188 RZN524188 SJJ524188 STF524188 TDB524188 TMX524188 TWT524188 UGP524188 UQL524188 VAH524188 VKD524188 VTZ524188 WDV524188 WNR524188 WXN524188 BF589724 LB589724 UX589724 AET589724 AOP589724 AYL589724 BIH589724 BSD589724 CBZ589724 CLV589724 CVR589724 DFN589724 DPJ589724 DZF589724 EJB589724 ESX589724 FCT589724 FMP589724 FWL589724 GGH589724 GQD589724 GZZ589724 HJV589724 HTR589724 IDN589724 INJ589724 IXF589724 JHB589724 JQX589724 KAT589724 KKP589724 KUL589724 LEH589724 LOD589724 LXZ589724 MHV589724 MRR589724 NBN589724 NLJ589724 NVF589724 OFB589724 OOX589724 OYT589724 PIP589724 PSL589724 QCH589724 QMD589724 QVZ589724 RFV589724 RPR589724 RZN589724 SJJ589724 STF589724 TDB589724 TMX589724 TWT589724 UGP589724 UQL589724 VAH589724 VKD589724 VTZ589724 WDV589724 WNR589724 WXN589724 BF655260 LB655260 UX655260 AET655260 AOP655260 AYL655260 BIH655260 BSD655260 CBZ655260 CLV655260 CVR655260 DFN655260 DPJ655260 DZF655260 EJB655260 ESX655260 FCT655260 FMP655260 FWL655260 GGH655260 GQD655260 GZZ655260 HJV655260 HTR655260 IDN655260 INJ655260 IXF655260 JHB655260 JQX655260 KAT655260 KKP655260 KUL655260 LEH655260 LOD655260 LXZ655260 MHV655260 MRR655260 NBN655260 NLJ655260 NVF655260 OFB655260 OOX655260 OYT655260 PIP655260 PSL655260 QCH655260 QMD655260 QVZ655260 RFV655260 RPR655260 RZN655260 SJJ655260 STF655260 TDB655260 TMX655260 TWT655260 UGP655260 UQL655260 VAH655260 VKD655260 VTZ655260 WDV655260 WNR655260 WXN655260 BF720796 LB720796 UX720796 AET720796 AOP720796 AYL720796 BIH720796 BSD720796 CBZ720796 CLV720796 CVR720796 DFN720796 DPJ720796 DZF720796 EJB720796 ESX720796 FCT720796 FMP720796 FWL720796 GGH720796 GQD720796 GZZ720796 HJV720796 HTR720796 IDN720796 INJ720796 IXF720796 JHB720796 JQX720796 KAT720796 KKP720796 KUL720796 LEH720796 LOD720796 LXZ720796 MHV720796 MRR720796 NBN720796 NLJ720796 NVF720796 OFB720796 OOX720796 OYT720796 PIP720796 PSL720796 QCH720796 QMD720796 QVZ720796 RFV720796 RPR720796 RZN720796 SJJ720796 STF720796 TDB720796 TMX720796 TWT720796 UGP720796 UQL720796 VAH720796 VKD720796 VTZ720796 WDV720796 WNR720796 WXN720796 BF786332 LB786332 UX786332 AET786332 AOP786332 AYL786332 BIH786332 BSD786332 CBZ786332 CLV786332 CVR786332 DFN786332 DPJ786332 DZF786332 EJB786332 ESX786332 FCT786332 FMP786332 FWL786332 GGH786332 GQD786332 GZZ786332 HJV786332 HTR786332 IDN786332 INJ786332 IXF786332 JHB786332 JQX786332 KAT786332 KKP786332 KUL786332 LEH786332 LOD786332 LXZ786332 MHV786332 MRR786332 NBN786332 NLJ786332 NVF786332 OFB786332 OOX786332 OYT786332 PIP786332 PSL786332 QCH786332 QMD786332 QVZ786332 RFV786332 RPR786332 RZN786332 SJJ786332 STF786332 TDB786332 TMX786332 TWT786332 UGP786332 UQL786332 VAH786332 VKD786332 VTZ786332 WDV786332 WNR786332 WXN786332 BF851868 LB851868 UX851868 AET851868 AOP851868 AYL851868 BIH851868 BSD851868 CBZ851868 CLV851868 CVR851868 DFN851868 DPJ851868 DZF851868 EJB851868 ESX851868 FCT851868 FMP851868 FWL851868 GGH851868 GQD851868 GZZ851868 HJV851868 HTR851868 IDN851868 INJ851868 IXF851868 JHB851868 JQX851868 KAT851868 KKP851868 KUL851868 LEH851868 LOD851868 LXZ851868 MHV851868 MRR851868 NBN851868 NLJ851868 NVF851868 OFB851868 OOX851868 OYT851868 PIP851868 PSL851868 QCH851868 QMD851868 QVZ851868 RFV851868 RPR851868 RZN851868 SJJ851868 STF851868 TDB851868 TMX851868 TWT851868 UGP851868 UQL851868 VAH851868 VKD851868 VTZ851868 WDV851868 WNR851868 WXN851868 BF917404 LB917404 UX917404 AET917404 AOP917404 AYL917404 BIH917404 BSD917404 CBZ917404 CLV917404 CVR917404 DFN917404 DPJ917404 DZF917404 EJB917404 ESX917404 FCT917404 FMP917404 FWL917404 GGH917404 GQD917404 GZZ917404 HJV917404 HTR917404 IDN917404 INJ917404 IXF917404 JHB917404 JQX917404 KAT917404 KKP917404 KUL917404 LEH917404 LOD917404 LXZ917404 MHV917404 MRR917404 NBN917404 NLJ917404 NVF917404 OFB917404 OOX917404 OYT917404 PIP917404 PSL917404 QCH917404 QMD917404 QVZ917404 RFV917404 RPR917404 RZN917404 SJJ917404 STF917404 TDB917404 TMX917404 TWT917404 UGP917404 UQL917404 VAH917404 VKD917404 VTZ917404 WDV917404 WNR917404 WXN917404 BF982940 LB982940 UX982940 AET982940 AOP982940 AYL982940 BIH982940 BSD982940 CBZ982940 CLV982940 CVR982940 DFN982940 DPJ982940 DZF982940 EJB982940 ESX982940 FCT982940 FMP982940 FWL982940 GGH982940 GQD982940 GZZ982940 HJV982940 HTR982940 IDN982940 INJ982940 IXF982940 JHB982940 JQX982940 KAT982940 KKP982940 KUL982940 LEH982940 LOD982940 LXZ982940 MHV982940 MRR982940 NBN982940 NLJ982940 NVF982940 OFB982940 OOX982940 OYT982940 PIP982940 PSL982940 QCH982940 QMD982940 QVZ982940 RFV982940 RPR982940 RZN982940 SJJ982940 STF982940 TDB982940 TMX982940 TWT982940 UGP982940 UQL982940 VAH982940 VKD982940 VTZ982940 WDV982940 WNR982940 WXN982940 BF25 LB25 UX25 AET25 AOP25 AYL25 BIH25 BSD25 CBZ25 CLV25 CVR25 DFN25 DPJ25 DZF25 EJB25 ESX25 FCT25 FMP25 FWL25 GGH25 GQD25 GZZ25 HJV25 HTR25 IDN25 INJ25 IXF25 JHB25 JQX25 KAT25 KKP25 KUL25 LEH25 LOD25 LXZ25 MHV25 MRR25 NBN25 NLJ25 NVF25 OFB25 OOX25 OYT25 PIP25 PSL25 QCH25 QMD25 QVZ25 RFV25 RPR25 RZN25 SJJ25 STF25 TDB25 TMX25 TWT25 UGP25 UQL25 VAH25 VKD25 VTZ25 WDV25 WNR25 WXN25">
      <formula1>1</formula1>
    </dataValidation>
    <dataValidation type="whole" operator="equal" allowBlank="1" showInputMessage="1" showErrorMessage="1" errorTitle="El documento es normal" error="Valor no valido" prompt="El acuerdo entregado corresponde a una copia certificada del Acta; capturar 1 si se requiere seleccionar esta opción." sqref="BF65434 LB65434 UX65434 AET65434 AOP65434 AYL65434 BIH65434 BSD65434 CBZ65434 CLV65434 CVR65434 DFN65434 DPJ65434 DZF65434 EJB65434 ESX65434 FCT65434 FMP65434 FWL65434 GGH65434 GQD65434 GZZ65434 HJV65434 HTR65434 IDN65434 INJ65434 IXF65434 JHB65434 JQX65434 KAT65434 KKP65434 KUL65434 LEH65434 LOD65434 LXZ65434 MHV65434 MRR65434 NBN65434 NLJ65434 NVF65434 OFB65434 OOX65434 OYT65434 PIP65434 PSL65434 QCH65434 QMD65434 QVZ65434 RFV65434 RPR65434 RZN65434 SJJ65434 STF65434 TDB65434 TMX65434 TWT65434 UGP65434 UQL65434 VAH65434 VKD65434 VTZ65434 WDV65434 WNR65434 WXN65434 BF130970 LB130970 UX130970 AET130970 AOP130970 AYL130970 BIH130970 BSD130970 CBZ130970 CLV130970 CVR130970 DFN130970 DPJ130970 DZF130970 EJB130970 ESX130970 FCT130970 FMP130970 FWL130970 GGH130970 GQD130970 GZZ130970 HJV130970 HTR130970 IDN130970 INJ130970 IXF130970 JHB130970 JQX130970 KAT130970 KKP130970 KUL130970 LEH130970 LOD130970 LXZ130970 MHV130970 MRR130970 NBN130970 NLJ130970 NVF130970 OFB130970 OOX130970 OYT130970 PIP130970 PSL130970 QCH130970 QMD130970 QVZ130970 RFV130970 RPR130970 RZN130970 SJJ130970 STF130970 TDB130970 TMX130970 TWT130970 UGP130970 UQL130970 VAH130970 VKD130970 VTZ130970 WDV130970 WNR130970 WXN130970 BF196506 LB196506 UX196506 AET196506 AOP196506 AYL196506 BIH196506 BSD196506 CBZ196506 CLV196506 CVR196506 DFN196506 DPJ196506 DZF196506 EJB196506 ESX196506 FCT196506 FMP196506 FWL196506 GGH196506 GQD196506 GZZ196506 HJV196506 HTR196506 IDN196506 INJ196506 IXF196506 JHB196506 JQX196506 KAT196506 KKP196506 KUL196506 LEH196506 LOD196506 LXZ196506 MHV196506 MRR196506 NBN196506 NLJ196506 NVF196506 OFB196506 OOX196506 OYT196506 PIP196506 PSL196506 QCH196506 QMD196506 QVZ196506 RFV196506 RPR196506 RZN196506 SJJ196506 STF196506 TDB196506 TMX196506 TWT196506 UGP196506 UQL196506 VAH196506 VKD196506 VTZ196506 WDV196506 WNR196506 WXN196506 BF262042 LB262042 UX262042 AET262042 AOP262042 AYL262042 BIH262042 BSD262042 CBZ262042 CLV262042 CVR262042 DFN262042 DPJ262042 DZF262042 EJB262042 ESX262042 FCT262042 FMP262042 FWL262042 GGH262042 GQD262042 GZZ262042 HJV262042 HTR262042 IDN262042 INJ262042 IXF262042 JHB262042 JQX262042 KAT262042 KKP262042 KUL262042 LEH262042 LOD262042 LXZ262042 MHV262042 MRR262042 NBN262042 NLJ262042 NVF262042 OFB262042 OOX262042 OYT262042 PIP262042 PSL262042 QCH262042 QMD262042 QVZ262042 RFV262042 RPR262042 RZN262042 SJJ262042 STF262042 TDB262042 TMX262042 TWT262042 UGP262042 UQL262042 VAH262042 VKD262042 VTZ262042 WDV262042 WNR262042 WXN262042 BF327578 LB327578 UX327578 AET327578 AOP327578 AYL327578 BIH327578 BSD327578 CBZ327578 CLV327578 CVR327578 DFN327578 DPJ327578 DZF327578 EJB327578 ESX327578 FCT327578 FMP327578 FWL327578 GGH327578 GQD327578 GZZ327578 HJV327578 HTR327578 IDN327578 INJ327578 IXF327578 JHB327578 JQX327578 KAT327578 KKP327578 KUL327578 LEH327578 LOD327578 LXZ327578 MHV327578 MRR327578 NBN327578 NLJ327578 NVF327578 OFB327578 OOX327578 OYT327578 PIP327578 PSL327578 QCH327578 QMD327578 QVZ327578 RFV327578 RPR327578 RZN327578 SJJ327578 STF327578 TDB327578 TMX327578 TWT327578 UGP327578 UQL327578 VAH327578 VKD327578 VTZ327578 WDV327578 WNR327578 WXN327578 BF393114 LB393114 UX393114 AET393114 AOP393114 AYL393114 BIH393114 BSD393114 CBZ393114 CLV393114 CVR393114 DFN393114 DPJ393114 DZF393114 EJB393114 ESX393114 FCT393114 FMP393114 FWL393114 GGH393114 GQD393114 GZZ393114 HJV393114 HTR393114 IDN393114 INJ393114 IXF393114 JHB393114 JQX393114 KAT393114 KKP393114 KUL393114 LEH393114 LOD393114 LXZ393114 MHV393114 MRR393114 NBN393114 NLJ393114 NVF393114 OFB393114 OOX393114 OYT393114 PIP393114 PSL393114 QCH393114 QMD393114 QVZ393114 RFV393114 RPR393114 RZN393114 SJJ393114 STF393114 TDB393114 TMX393114 TWT393114 UGP393114 UQL393114 VAH393114 VKD393114 VTZ393114 WDV393114 WNR393114 WXN393114 BF458650 LB458650 UX458650 AET458650 AOP458650 AYL458650 BIH458650 BSD458650 CBZ458650 CLV458650 CVR458650 DFN458650 DPJ458650 DZF458650 EJB458650 ESX458650 FCT458650 FMP458650 FWL458650 GGH458650 GQD458650 GZZ458650 HJV458650 HTR458650 IDN458650 INJ458650 IXF458650 JHB458650 JQX458650 KAT458650 KKP458650 KUL458650 LEH458650 LOD458650 LXZ458650 MHV458650 MRR458650 NBN458650 NLJ458650 NVF458650 OFB458650 OOX458650 OYT458650 PIP458650 PSL458650 QCH458650 QMD458650 QVZ458650 RFV458650 RPR458650 RZN458650 SJJ458650 STF458650 TDB458650 TMX458650 TWT458650 UGP458650 UQL458650 VAH458650 VKD458650 VTZ458650 WDV458650 WNR458650 WXN458650 BF524186 LB524186 UX524186 AET524186 AOP524186 AYL524186 BIH524186 BSD524186 CBZ524186 CLV524186 CVR524186 DFN524186 DPJ524186 DZF524186 EJB524186 ESX524186 FCT524186 FMP524186 FWL524186 GGH524186 GQD524186 GZZ524186 HJV524186 HTR524186 IDN524186 INJ524186 IXF524186 JHB524186 JQX524186 KAT524186 KKP524186 KUL524186 LEH524186 LOD524186 LXZ524186 MHV524186 MRR524186 NBN524186 NLJ524186 NVF524186 OFB524186 OOX524186 OYT524186 PIP524186 PSL524186 QCH524186 QMD524186 QVZ524186 RFV524186 RPR524186 RZN524186 SJJ524186 STF524186 TDB524186 TMX524186 TWT524186 UGP524186 UQL524186 VAH524186 VKD524186 VTZ524186 WDV524186 WNR524186 WXN524186 BF589722 LB589722 UX589722 AET589722 AOP589722 AYL589722 BIH589722 BSD589722 CBZ589722 CLV589722 CVR589722 DFN589722 DPJ589722 DZF589722 EJB589722 ESX589722 FCT589722 FMP589722 FWL589722 GGH589722 GQD589722 GZZ589722 HJV589722 HTR589722 IDN589722 INJ589722 IXF589722 JHB589722 JQX589722 KAT589722 KKP589722 KUL589722 LEH589722 LOD589722 LXZ589722 MHV589722 MRR589722 NBN589722 NLJ589722 NVF589722 OFB589722 OOX589722 OYT589722 PIP589722 PSL589722 QCH589722 QMD589722 QVZ589722 RFV589722 RPR589722 RZN589722 SJJ589722 STF589722 TDB589722 TMX589722 TWT589722 UGP589722 UQL589722 VAH589722 VKD589722 VTZ589722 WDV589722 WNR589722 WXN589722 BF655258 LB655258 UX655258 AET655258 AOP655258 AYL655258 BIH655258 BSD655258 CBZ655258 CLV655258 CVR655258 DFN655258 DPJ655258 DZF655258 EJB655258 ESX655258 FCT655258 FMP655258 FWL655258 GGH655258 GQD655258 GZZ655258 HJV655258 HTR655258 IDN655258 INJ655258 IXF655258 JHB655258 JQX655258 KAT655258 KKP655258 KUL655258 LEH655258 LOD655258 LXZ655258 MHV655258 MRR655258 NBN655258 NLJ655258 NVF655258 OFB655258 OOX655258 OYT655258 PIP655258 PSL655258 QCH655258 QMD655258 QVZ655258 RFV655258 RPR655258 RZN655258 SJJ655258 STF655258 TDB655258 TMX655258 TWT655258 UGP655258 UQL655258 VAH655258 VKD655258 VTZ655258 WDV655258 WNR655258 WXN655258 BF720794 LB720794 UX720794 AET720794 AOP720794 AYL720794 BIH720794 BSD720794 CBZ720794 CLV720794 CVR720794 DFN720794 DPJ720794 DZF720794 EJB720794 ESX720794 FCT720794 FMP720794 FWL720794 GGH720794 GQD720794 GZZ720794 HJV720794 HTR720794 IDN720794 INJ720794 IXF720794 JHB720794 JQX720794 KAT720794 KKP720794 KUL720794 LEH720794 LOD720794 LXZ720794 MHV720794 MRR720794 NBN720794 NLJ720794 NVF720794 OFB720794 OOX720794 OYT720794 PIP720794 PSL720794 QCH720794 QMD720794 QVZ720794 RFV720794 RPR720794 RZN720794 SJJ720794 STF720794 TDB720794 TMX720794 TWT720794 UGP720794 UQL720794 VAH720794 VKD720794 VTZ720794 WDV720794 WNR720794 WXN720794 BF786330 LB786330 UX786330 AET786330 AOP786330 AYL786330 BIH786330 BSD786330 CBZ786330 CLV786330 CVR786330 DFN786330 DPJ786330 DZF786330 EJB786330 ESX786330 FCT786330 FMP786330 FWL786330 GGH786330 GQD786330 GZZ786330 HJV786330 HTR786330 IDN786330 INJ786330 IXF786330 JHB786330 JQX786330 KAT786330 KKP786330 KUL786330 LEH786330 LOD786330 LXZ786330 MHV786330 MRR786330 NBN786330 NLJ786330 NVF786330 OFB786330 OOX786330 OYT786330 PIP786330 PSL786330 QCH786330 QMD786330 QVZ786330 RFV786330 RPR786330 RZN786330 SJJ786330 STF786330 TDB786330 TMX786330 TWT786330 UGP786330 UQL786330 VAH786330 VKD786330 VTZ786330 WDV786330 WNR786330 WXN786330 BF851866 LB851866 UX851866 AET851866 AOP851866 AYL851866 BIH851866 BSD851866 CBZ851866 CLV851866 CVR851866 DFN851866 DPJ851866 DZF851866 EJB851866 ESX851866 FCT851866 FMP851866 FWL851866 GGH851866 GQD851866 GZZ851866 HJV851866 HTR851866 IDN851866 INJ851866 IXF851866 JHB851866 JQX851866 KAT851866 KKP851866 KUL851866 LEH851866 LOD851866 LXZ851866 MHV851866 MRR851866 NBN851866 NLJ851866 NVF851866 OFB851866 OOX851866 OYT851866 PIP851866 PSL851866 QCH851866 QMD851866 QVZ851866 RFV851866 RPR851866 RZN851866 SJJ851866 STF851866 TDB851866 TMX851866 TWT851866 UGP851866 UQL851866 VAH851866 VKD851866 VTZ851866 WDV851866 WNR851866 WXN851866 BF917402 LB917402 UX917402 AET917402 AOP917402 AYL917402 BIH917402 BSD917402 CBZ917402 CLV917402 CVR917402 DFN917402 DPJ917402 DZF917402 EJB917402 ESX917402 FCT917402 FMP917402 FWL917402 GGH917402 GQD917402 GZZ917402 HJV917402 HTR917402 IDN917402 INJ917402 IXF917402 JHB917402 JQX917402 KAT917402 KKP917402 KUL917402 LEH917402 LOD917402 LXZ917402 MHV917402 MRR917402 NBN917402 NLJ917402 NVF917402 OFB917402 OOX917402 OYT917402 PIP917402 PSL917402 QCH917402 QMD917402 QVZ917402 RFV917402 RPR917402 RZN917402 SJJ917402 STF917402 TDB917402 TMX917402 TWT917402 UGP917402 UQL917402 VAH917402 VKD917402 VTZ917402 WDV917402 WNR917402 WXN917402 BF982938 LB982938 UX982938 AET982938 AOP982938 AYL982938 BIH982938 BSD982938 CBZ982938 CLV982938 CVR982938 DFN982938 DPJ982938 DZF982938 EJB982938 ESX982938 FCT982938 FMP982938 FWL982938 GGH982938 GQD982938 GZZ982938 HJV982938 HTR982938 IDN982938 INJ982938 IXF982938 JHB982938 JQX982938 KAT982938 KKP982938 KUL982938 LEH982938 LOD982938 LXZ982938 MHV982938 MRR982938 NBN982938 NLJ982938 NVF982938 OFB982938 OOX982938 OYT982938 PIP982938 PSL982938 QCH982938 QMD982938 QVZ982938 RFV982938 RPR982938 RZN982938 SJJ982938 STF982938 TDB982938 TMX982938 TWT982938 UGP982938 UQL982938 VAH982938 VKD982938 VTZ982938 WDV982938 WNR982938 WXN982938 BF23 LB23 UX23 AET23 AOP23 AYL23 BIH23 BSD23 CBZ23 CLV23 CVR23 DFN23 DPJ23 DZF23 EJB23 ESX23 FCT23 FMP23 FWL23 GGH23 GQD23 GZZ23 HJV23 HTR23 IDN23 INJ23 IXF23 JHB23 JQX23 KAT23 KKP23 KUL23 LEH23 LOD23 LXZ23 MHV23 MRR23 NBN23 NLJ23 NVF23 OFB23 OOX23 OYT23 PIP23 PSL23 QCH23 QMD23 QVZ23 RFV23 RPR23 RZN23 SJJ23 STF23 TDB23 TMX23 TWT23 UGP23 UQL23 VAH23 VKD23 VTZ23 WDV23 WNR23 WXN23">
      <formula1>1</formula1>
    </dataValidation>
    <dataValidation type="whole" operator="equal" allowBlank="1" showInputMessage="1" showErrorMessage="1" errorTitle="El documento es normal" error="Valor no valido" prompt="El acuerdo de Ayuntamiento no menciona cantidad de votos y en su lugar dice por mayoria, capturar 1 si se requiere seleccionar esta opción." sqref="WWR982952 AJ65448 KF65448 UB65448 ADX65448 ANT65448 AXP65448 BHL65448 BRH65448 CBD65448 CKZ65448 CUV65448 DER65448 DON65448 DYJ65448 EIF65448 ESB65448 FBX65448 FLT65448 FVP65448 GFL65448 GPH65448 GZD65448 HIZ65448 HSV65448 ICR65448 IMN65448 IWJ65448 JGF65448 JQB65448 JZX65448 KJT65448 KTP65448 LDL65448 LNH65448 LXD65448 MGZ65448 MQV65448 NAR65448 NKN65448 NUJ65448 OEF65448 OOB65448 OXX65448 PHT65448 PRP65448 QBL65448 QLH65448 QVD65448 REZ65448 ROV65448 RYR65448 SIN65448 SSJ65448 TCF65448 TMB65448 TVX65448 UFT65448 UPP65448 UZL65448 VJH65448 VTD65448 WCZ65448 WMV65448 WWR65448 AJ130984 KF130984 UB130984 ADX130984 ANT130984 AXP130984 BHL130984 BRH130984 CBD130984 CKZ130984 CUV130984 DER130984 DON130984 DYJ130984 EIF130984 ESB130984 FBX130984 FLT130984 FVP130984 GFL130984 GPH130984 GZD130984 HIZ130984 HSV130984 ICR130984 IMN130984 IWJ130984 JGF130984 JQB130984 JZX130984 KJT130984 KTP130984 LDL130984 LNH130984 LXD130984 MGZ130984 MQV130984 NAR130984 NKN130984 NUJ130984 OEF130984 OOB130984 OXX130984 PHT130984 PRP130984 QBL130984 QLH130984 QVD130984 REZ130984 ROV130984 RYR130984 SIN130984 SSJ130984 TCF130984 TMB130984 TVX130984 UFT130984 UPP130984 UZL130984 VJH130984 VTD130984 WCZ130984 WMV130984 WWR130984 AJ196520 KF196520 UB196520 ADX196520 ANT196520 AXP196520 BHL196520 BRH196520 CBD196520 CKZ196520 CUV196520 DER196520 DON196520 DYJ196520 EIF196520 ESB196520 FBX196520 FLT196520 FVP196520 GFL196520 GPH196520 GZD196520 HIZ196520 HSV196520 ICR196520 IMN196520 IWJ196520 JGF196520 JQB196520 JZX196520 KJT196520 KTP196520 LDL196520 LNH196520 LXD196520 MGZ196520 MQV196520 NAR196520 NKN196520 NUJ196520 OEF196520 OOB196520 OXX196520 PHT196520 PRP196520 QBL196520 QLH196520 QVD196520 REZ196520 ROV196520 RYR196520 SIN196520 SSJ196520 TCF196520 TMB196520 TVX196520 UFT196520 UPP196520 UZL196520 VJH196520 VTD196520 WCZ196520 WMV196520 WWR196520 AJ262056 KF262056 UB262056 ADX262056 ANT262056 AXP262056 BHL262056 BRH262056 CBD262056 CKZ262056 CUV262056 DER262056 DON262056 DYJ262056 EIF262056 ESB262056 FBX262056 FLT262056 FVP262056 GFL262056 GPH262056 GZD262056 HIZ262056 HSV262056 ICR262056 IMN262056 IWJ262056 JGF262056 JQB262056 JZX262056 KJT262056 KTP262056 LDL262056 LNH262056 LXD262056 MGZ262056 MQV262056 NAR262056 NKN262056 NUJ262056 OEF262056 OOB262056 OXX262056 PHT262056 PRP262056 QBL262056 QLH262056 QVD262056 REZ262056 ROV262056 RYR262056 SIN262056 SSJ262056 TCF262056 TMB262056 TVX262056 UFT262056 UPP262056 UZL262056 VJH262056 VTD262056 WCZ262056 WMV262056 WWR262056 AJ327592 KF327592 UB327592 ADX327592 ANT327592 AXP327592 BHL327592 BRH327592 CBD327592 CKZ327592 CUV327592 DER327592 DON327592 DYJ327592 EIF327592 ESB327592 FBX327592 FLT327592 FVP327592 GFL327592 GPH327592 GZD327592 HIZ327592 HSV327592 ICR327592 IMN327592 IWJ327592 JGF327592 JQB327592 JZX327592 KJT327592 KTP327592 LDL327592 LNH327592 LXD327592 MGZ327592 MQV327592 NAR327592 NKN327592 NUJ327592 OEF327592 OOB327592 OXX327592 PHT327592 PRP327592 QBL327592 QLH327592 QVD327592 REZ327592 ROV327592 RYR327592 SIN327592 SSJ327592 TCF327592 TMB327592 TVX327592 UFT327592 UPP327592 UZL327592 VJH327592 VTD327592 WCZ327592 WMV327592 WWR327592 AJ393128 KF393128 UB393128 ADX393128 ANT393128 AXP393128 BHL393128 BRH393128 CBD393128 CKZ393128 CUV393128 DER393128 DON393128 DYJ393128 EIF393128 ESB393128 FBX393128 FLT393128 FVP393128 GFL393128 GPH393128 GZD393128 HIZ393128 HSV393128 ICR393128 IMN393128 IWJ393128 JGF393128 JQB393128 JZX393128 KJT393128 KTP393128 LDL393128 LNH393128 LXD393128 MGZ393128 MQV393128 NAR393128 NKN393128 NUJ393128 OEF393128 OOB393128 OXX393128 PHT393128 PRP393128 QBL393128 QLH393128 QVD393128 REZ393128 ROV393128 RYR393128 SIN393128 SSJ393128 TCF393128 TMB393128 TVX393128 UFT393128 UPP393128 UZL393128 VJH393128 VTD393128 WCZ393128 WMV393128 WWR393128 AJ458664 KF458664 UB458664 ADX458664 ANT458664 AXP458664 BHL458664 BRH458664 CBD458664 CKZ458664 CUV458664 DER458664 DON458664 DYJ458664 EIF458664 ESB458664 FBX458664 FLT458664 FVP458664 GFL458664 GPH458664 GZD458664 HIZ458664 HSV458664 ICR458664 IMN458664 IWJ458664 JGF458664 JQB458664 JZX458664 KJT458664 KTP458664 LDL458664 LNH458664 LXD458664 MGZ458664 MQV458664 NAR458664 NKN458664 NUJ458664 OEF458664 OOB458664 OXX458664 PHT458664 PRP458664 QBL458664 QLH458664 QVD458664 REZ458664 ROV458664 RYR458664 SIN458664 SSJ458664 TCF458664 TMB458664 TVX458664 UFT458664 UPP458664 UZL458664 VJH458664 VTD458664 WCZ458664 WMV458664 WWR458664 AJ524200 KF524200 UB524200 ADX524200 ANT524200 AXP524200 BHL524200 BRH524200 CBD524200 CKZ524200 CUV524200 DER524200 DON524200 DYJ524200 EIF524200 ESB524200 FBX524200 FLT524200 FVP524200 GFL524200 GPH524200 GZD524200 HIZ524200 HSV524200 ICR524200 IMN524200 IWJ524200 JGF524200 JQB524200 JZX524200 KJT524200 KTP524200 LDL524200 LNH524200 LXD524200 MGZ524200 MQV524200 NAR524200 NKN524200 NUJ524200 OEF524200 OOB524200 OXX524200 PHT524200 PRP524200 QBL524200 QLH524200 QVD524200 REZ524200 ROV524200 RYR524200 SIN524200 SSJ524200 TCF524200 TMB524200 TVX524200 UFT524200 UPP524200 UZL524200 VJH524200 VTD524200 WCZ524200 WMV524200 WWR524200 AJ589736 KF589736 UB589736 ADX589736 ANT589736 AXP589736 BHL589736 BRH589736 CBD589736 CKZ589736 CUV589736 DER589736 DON589736 DYJ589736 EIF589736 ESB589736 FBX589736 FLT589736 FVP589736 GFL589736 GPH589736 GZD589736 HIZ589736 HSV589736 ICR589736 IMN589736 IWJ589736 JGF589736 JQB589736 JZX589736 KJT589736 KTP589736 LDL589736 LNH589736 LXD589736 MGZ589736 MQV589736 NAR589736 NKN589736 NUJ589736 OEF589736 OOB589736 OXX589736 PHT589736 PRP589736 QBL589736 QLH589736 QVD589736 REZ589736 ROV589736 RYR589736 SIN589736 SSJ589736 TCF589736 TMB589736 TVX589736 UFT589736 UPP589736 UZL589736 VJH589736 VTD589736 WCZ589736 WMV589736 WWR589736 AJ655272 KF655272 UB655272 ADX655272 ANT655272 AXP655272 BHL655272 BRH655272 CBD655272 CKZ655272 CUV655272 DER655272 DON655272 DYJ655272 EIF655272 ESB655272 FBX655272 FLT655272 FVP655272 GFL655272 GPH655272 GZD655272 HIZ655272 HSV655272 ICR655272 IMN655272 IWJ655272 JGF655272 JQB655272 JZX655272 KJT655272 KTP655272 LDL655272 LNH655272 LXD655272 MGZ655272 MQV655272 NAR655272 NKN655272 NUJ655272 OEF655272 OOB655272 OXX655272 PHT655272 PRP655272 QBL655272 QLH655272 QVD655272 REZ655272 ROV655272 RYR655272 SIN655272 SSJ655272 TCF655272 TMB655272 TVX655272 UFT655272 UPP655272 UZL655272 VJH655272 VTD655272 WCZ655272 WMV655272 WWR655272 AJ720808 KF720808 UB720808 ADX720808 ANT720808 AXP720808 BHL720808 BRH720808 CBD720808 CKZ720808 CUV720808 DER720808 DON720808 DYJ720808 EIF720808 ESB720808 FBX720808 FLT720808 FVP720808 GFL720808 GPH720808 GZD720808 HIZ720808 HSV720808 ICR720808 IMN720808 IWJ720808 JGF720808 JQB720808 JZX720808 KJT720808 KTP720808 LDL720808 LNH720808 LXD720808 MGZ720808 MQV720808 NAR720808 NKN720808 NUJ720808 OEF720808 OOB720808 OXX720808 PHT720808 PRP720808 QBL720808 QLH720808 QVD720808 REZ720808 ROV720808 RYR720808 SIN720808 SSJ720808 TCF720808 TMB720808 TVX720808 UFT720808 UPP720808 UZL720808 VJH720808 VTD720808 WCZ720808 WMV720808 WWR720808 AJ786344 KF786344 UB786344 ADX786344 ANT786344 AXP786344 BHL786344 BRH786344 CBD786344 CKZ786344 CUV786344 DER786344 DON786344 DYJ786344 EIF786344 ESB786344 FBX786344 FLT786344 FVP786344 GFL786344 GPH786344 GZD786344 HIZ786344 HSV786344 ICR786344 IMN786344 IWJ786344 JGF786344 JQB786344 JZX786344 KJT786344 KTP786344 LDL786344 LNH786344 LXD786344 MGZ786344 MQV786344 NAR786344 NKN786344 NUJ786344 OEF786344 OOB786344 OXX786344 PHT786344 PRP786344 QBL786344 QLH786344 QVD786344 REZ786344 ROV786344 RYR786344 SIN786344 SSJ786344 TCF786344 TMB786344 TVX786344 UFT786344 UPP786344 UZL786344 VJH786344 VTD786344 WCZ786344 WMV786344 WWR786344 AJ851880 KF851880 UB851880 ADX851880 ANT851880 AXP851880 BHL851880 BRH851880 CBD851880 CKZ851880 CUV851880 DER851880 DON851880 DYJ851880 EIF851880 ESB851880 FBX851880 FLT851880 FVP851880 GFL851880 GPH851880 GZD851880 HIZ851880 HSV851880 ICR851880 IMN851880 IWJ851880 JGF851880 JQB851880 JZX851880 KJT851880 KTP851880 LDL851880 LNH851880 LXD851880 MGZ851880 MQV851880 NAR851880 NKN851880 NUJ851880 OEF851880 OOB851880 OXX851880 PHT851880 PRP851880 QBL851880 QLH851880 QVD851880 REZ851880 ROV851880 RYR851880 SIN851880 SSJ851880 TCF851880 TMB851880 TVX851880 UFT851880 UPP851880 UZL851880 VJH851880 VTD851880 WCZ851880 WMV851880 WWR851880 AJ917416 KF917416 UB917416 ADX917416 ANT917416 AXP917416 BHL917416 BRH917416 CBD917416 CKZ917416 CUV917416 DER917416 DON917416 DYJ917416 EIF917416 ESB917416 FBX917416 FLT917416 FVP917416 GFL917416 GPH917416 GZD917416 HIZ917416 HSV917416 ICR917416 IMN917416 IWJ917416 JGF917416 JQB917416 JZX917416 KJT917416 KTP917416 LDL917416 LNH917416 LXD917416 MGZ917416 MQV917416 NAR917416 NKN917416 NUJ917416 OEF917416 OOB917416 OXX917416 PHT917416 PRP917416 QBL917416 QLH917416 QVD917416 REZ917416 ROV917416 RYR917416 SIN917416 SSJ917416 TCF917416 TMB917416 TVX917416 UFT917416 UPP917416 UZL917416 VJH917416 VTD917416 WCZ917416 WMV917416 WWR917416 AJ982952 KF982952 UB982952 ADX982952 ANT982952 AXP982952 BHL982952 BRH982952 CBD982952 CKZ982952 CUV982952 DER982952 DON982952 DYJ982952 EIF982952 ESB982952 FBX982952 FLT982952 FVP982952 GFL982952 GPH982952 GZD982952 HIZ982952 HSV982952 ICR982952 IMN982952 IWJ982952 JGF982952 JQB982952 JZX982952 KJT982952 KTP982952 LDL982952 LNH982952 LXD982952 MGZ982952 MQV982952 NAR982952 NKN982952 NUJ982952 OEF982952 OOB982952 OXX982952 PHT982952 PRP982952 QBL982952 QLH982952 QVD982952 REZ982952 ROV982952 RYR982952 SIN982952 SSJ982952 TCF982952 TMB982952 TVX982952 UFT982952 UPP982952 UZL982952 VJH982952 VTD982952 WCZ982952 WMV982952 KF39 UB39 ADX39 ANT39 AXP39 BHL39 BRH39 CBD39 CKZ39 CUV39 DER39 DON39 DYJ39 EIF39 ESB39 FBX39 FLT39 FVP39 GFL39 GPH39 GZD39 HIZ39 HSV39 ICR39 IMN39 IWJ39 JGF39 JQB39 JZX39 KJT39 KTP39 LDL39 LNH39 LXD39 MGZ39 MQV39 NAR39 NKN39 NUJ39 OEF39 OOB39 OXX39 PHT39 PRP39 QBL39 QLH39 QVD39 REZ39 ROV39 RYR39 SIN39 SSJ39 TCF39 TMB39 TVX39 UFT39 UPP39 UZL39 VJH39 VTD39 WCZ39 WMV39 WWR39">
      <formula1>1</formula1>
    </dataValidation>
    <dataValidation type="whole" operator="equal" allowBlank="1" showInputMessage="1" showErrorMessage="1" errorTitle="El documento es normal" error="Valor no valido" prompt="El acuerdo de Ayuntamiento no menciona cantidad de votos y en su lugar dice por unanimidad, capturar 1 si se requiere seleccionar ésta opción." sqref="WWR982950 AJ65446 KF65446 UB65446 ADX65446 ANT65446 AXP65446 BHL65446 BRH65446 CBD65446 CKZ65446 CUV65446 DER65446 DON65446 DYJ65446 EIF65446 ESB65446 FBX65446 FLT65446 FVP65446 GFL65446 GPH65446 GZD65446 HIZ65446 HSV65446 ICR65446 IMN65446 IWJ65446 JGF65446 JQB65446 JZX65446 KJT65446 KTP65446 LDL65446 LNH65446 LXD65446 MGZ65446 MQV65446 NAR65446 NKN65446 NUJ65446 OEF65446 OOB65446 OXX65446 PHT65446 PRP65446 QBL65446 QLH65446 QVD65446 REZ65446 ROV65446 RYR65446 SIN65446 SSJ65446 TCF65446 TMB65446 TVX65446 UFT65446 UPP65446 UZL65446 VJH65446 VTD65446 WCZ65446 WMV65446 WWR65446 AJ130982 KF130982 UB130982 ADX130982 ANT130982 AXP130982 BHL130982 BRH130982 CBD130982 CKZ130982 CUV130982 DER130982 DON130982 DYJ130982 EIF130982 ESB130982 FBX130982 FLT130982 FVP130982 GFL130982 GPH130982 GZD130982 HIZ130982 HSV130982 ICR130982 IMN130982 IWJ130982 JGF130982 JQB130982 JZX130982 KJT130982 KTP130982 LDL130982 LNH130982 LXD130982 MGZ130982 MQV130982 NAR130982 NKN130982 NUJ130982 OEF130982 OOB130982 OXX130982 PHT130982 PRP130982 QBL130982 QLH130982 QVD130982 REZ130982 ROV130982 RYR130982 SIN130982 SSJ130982 TCF130982 TMB130982 TVX130982 UFT130982 UPP130982 UZL130982 VJH130982 VTD130982 WCZ130982 WMV130982 WWR130982 AJ196518 KF196518 UB196518 ADX196518 ANT196518 AXP196518 BHL196518 BRH196518 CBD196518 CKZ196518 CUV196518 DER196518 DON196518 DYJ196518 EIF196518 ESB196518 FBX196518 FLT196518 FVP196518 GFL196518 GPH196518 GZD196518 HIZ196518 HSV196518 ICR196518 IMN196518 IWJ196518 JGF196518 JQB196518 JZX196518 KJT196518 KTP196518 LDL196518 LNH196518 LXD196518 MGZ196518 MQV196518 NAR196518 NKN196518 NUJ196518 OEF196518 OOB196518 OXX196518 PHT196518 PRP196518 QBL196518 QLH196518 QVD196518 REZ196518 ROV196518 RYR196518 SIN196518 SSJ196518 TCF196518 TMB196518 TVX196518 UFT196518 UPP196518 UZL196518 VJH196518 VTD196518 WCZ196518 WMV196518 WWR196518 AJ262054 KF262054 UB262054 ADX262054 ANT262054 AXP262054 BHL262054 BRH262054 CBD262054 CKZ262054 CUV262054 DER262054 DON262054 DYJ262054 EIF262054 ESB262054 FBX262054 FLT262054 FVP262054 GFL262054 GPH262054 GZD262054 HIZ262054 HSV262054 ICR262054 IMN262054 IWJ262054 JGF262054 JQB262054 JZX262054 KJT262054 KTP262054 LDL262054 LNH262054 LXD262054 MGZ262054 MQV262054 NAR262054 NKN262054 NUJ262054 OEF262054 OOB262054 OXX262054 PHT262054 PRP262054 QBL262054 QLH262054 QVD262054 REZ262054 ROV262054 RYR262054 SIN262054 SSJ262054 TCF262054 TMB262054 TVX262054 UFT262054 UPP262054 UZL262054 VJH262054 VTD262054 WCZ262054 WMV262054 WWR262054 AJ327590 KF327590 UB327590 ADX327590 ANT327590 AXP327590 BHL327590 BRH327590 CBD327590 CKZ327590 CUV327590 DER327590 DON327590 DYJ327590 EIF327590 ESB327590 FBX327590 FLT327590 FVP327590 GFL327590 GPH327590 GZD327590 HIZ327590 HSV327590 ICR327590 IMN327590 IWJ327590 JGF327590 JQB327590 JZX327590 KJT327590 KTP327590 LDL327590 LNH327590 LXD327590 MGZ327590 MQV327590 NAR327590 NKN327590 NUJ327590 OEF327590 OOB327590 OXX327590 PHT327590 PRP327590 QBL327590 QLH327590 QVD327590 REZ327590 ROV327590 RYR327590 SIN327590 SSJ327590 TCF327590 TMB327590 TVX327590 UFT327590 UPP327590 UZL327590 VJH327590 VTD327590 WCZ327590 WMV327590 WWR327590 AJ393126 KF393126 UB393126 ADX393126 ANT393126 AXP393126 BHL393126 BRH393126 CBD393126 CKZ393126 CUV393126 DER393126 DON393126 DYJ393126 EIF393126 ESB393126 FBX393126 FLT393126 FVP393126 GFL393126 GPH393126 GZD393126 HIZ393126 HSV393126 ICR393126 IMN393126 IWJ393126 JGF393126 JQB393126 JZX393126 KJT393126 KTP393126 LDL393126 LNH393126 LXD393126 MGZ393126 MQV393126 NAR393126 NKN393126 NUJ393126 OEF393126 OOB393126 OXX393126 PHT393126 PRP393126 QBL393126 QLH393126 QVD393126 REZ393126 ROV393126 RYR393126 SIN393126 SSJ393126 TCF393126 TMB393126 TVX393126 UFT393126 UPP393126 UZL393126 VJH393126 VTD393126 WCZ393126 WMV393126 WWR393126 AJ458662 KF458662 UB458662 ADX458662 ANT458662 AXP458662 BHL458662 BRH458662 CBD458662 CKZ458662 CUV458662 DER458662 DON458662 DYJ458662 EIF458662 ESB458662 FBX458662 FLT458662 FVP458662 GFL458662 GPH458662 GZD458662 HIZ458662 HSV458662 ICR458662 IMN458662 IWJ458662 JGF458662 JQB458662 JZX458662 KJT458662 KTP458662 LDL458662 LNH458662 LXD458662 MGZ458662 MQV458662 NAR458662 NKN458662 NUJ458662 OEF458662 OOB458662 OXX458662 PHT458662 PRP458662 QBL458662 QLH458662 QVD458662 REZ458662 ROV458662 RYR458662 SIN458662 SSJ458662 TCF458662 TMB458662 TVX458662 UFT458662 UPP458662 UZL458662 VJH458662 VTD458662 WCZ458662 WMV458662 WWR458662 AJ524198 KF524198 UB524198 ADX524198 ANT524198 AXP524198 BHL524198 BRH524198 CBD524198 CKZ524198 CUV524198 DER524198 DON524198 DYJ524198 EIF524198 ESB524198 FBX524198 FLT524198 FVP524198 GFL524198 GPH524198 GZD524198 HIZ524198 HSV524198 ICR524198 IMN524198 IWJ524198 JGF524198 JQB524198 JZX524198 KJT524198 KTP524198 LDL524198 LNH524198 LXD524198 MGZ524198 MQV524198 NAR524198 NKN524198 NUJ524198 OEF524198 OOB524198 OXX524198 PHT524198 PRP524198 QBL524198 QLH524198 QVD524198 REZ524198 ROV524198 RYR524198 SIN524198 SSJ524198 TCF524198 TMB524198 TVX524198 UFT524198 UPP524198 UZL524198 VJH524198 VTD524198 WCZ524198 WMV524198 WWR524198 AJ589734 KF589734 UB589734 ADX589734 ANT589734 AXP589734 BHL589734 BRH589734 CBD589734 CKZ589734 CUV589734 DER589734 DON589734 DYJ589734 EIF589734 ESB589734 FBX589734 FLT589734 FVP589734 GFL589734 GPH589734 GZD589734 HIZ589734 HSV589734 ICR589734 IMN589734 IWJ589734 JGF589734 JQB589734 JZX589734 KJT589734 KTP589734 LDL589734 LNH589734 LXD589734 MGZ589734 MQV589734 NAR589734 NKN589734 NUJ589734 OEF589734 OOB589734 OXX589734 PHT589734 PRP589734 QBL589734 QLH589734 QVD589734 REZ589734 ROV589734 RYR589734 SIN589734 SSJ589734 TCF589734 TMB589734 TVX589734 UFT589734 UPP589734 UZL589734 VJH589734 VTD589734 WCZ589734 WMV589734 WWR589734 AJ655270 KF655270 UB655270 ADX655270 ANT655270 AXP655270 BHL655270 BRH655270 CBD655270 CKZ655270 CUV655270 DER655270 DON655270 DYJ655270 EIF655270 ESB655270 FBX655270 FLT655270 FVP655270 GFL655270 GPH655270 GZD655270 HIZ655270 HSV655270 ICR655270 IMN655270 IWJ655270 JGF655270 JQB655270 JZX655270 KJT655270 KTP655270 LDL655270 LNH655270 LXD655270 MGZ655270 MQV655270 NAR655270 NKN655270 NUJ655270 OEF655270 OOB655270 OXX655270 PHT655270 PRP655270 QBL655270 QLH655270 QVD655270 REZ655270 ROV655270 RYR655270 SIN655270 SSJ655270 TCF655270 TMB655270 TVX655270 UFT655270 UPP655270 UZL655270 VJH655270 VTD655270 WCZ655270 WMV655270 WWR655270 AJ720806 KF720806 UB720806 ADX720806 ANT720806 AXP720806 BHL720806 BRH720806 CBD720806 CKZ720806 CUV720806 DER720806 DON720806 DYJ720806 EIF720806 ESB720806 FBX720806 FLT720806 FVP720806 GFL720806 GPH720806 GZD720806 HIZ720806 HSV720806 ICR720806 IMN720806 IWJ720806 JGF720806 JQB720806 JZX720806 KJT720806 KTP720806 LDL720806 LNH720806 LXD720806 MGZ720806 MQV720806 NAR720806 NKN720806 NUJ720806 OEF720806 OOB720806 OXX720806 PHT720806 PRP720806 QBL720806 QLH720806 QVD720806 REZ720806 ROV720806 RYR720806 SIN720806 SSJ720806 TCF720806 TMB720806 TVX720806 UFT720806 UPP720806 UZL720806 VJH720806 VTD720806 WCZ720806 WMV720806 WWR720806 AJ786342 KF786342 UB786342 ADX786342 ANT786342 AXP786342 BHL786342 BRH786342 CBD786342 CKZ786342 CUV786342 DER786342 DON786342 DYJ786342 EIF786342 ESB786342 FBX786342 FLT786342 FVP786342 GFL786342 GPH786342 GZD786342 HIZ786342 HSV786342 ICR786342 IMN786342 IWJ786342 JGF786342 JQB786342 JZX786342 KJT786342 KTP786342 LDL786342 LNH786342 LXD786342 MGZ786342 MQV786342 NAR786342 NKN786342 NUJ786342 OEF786342 OOB786342 OXX786342 PHT786342 PRP786342 QBL786342 QLH786342 QVD786342 REZ786342 ROV786342 RYR786342 SIN786342 SSJ786342 TCF786342 TMB786342 TVX786342 UFT786342 UPP786342 UZL786342 VJH786342 VTD786342 WCZ786342 WMV786342 WWR786342 AJ851878 KF851878 UB851878 ADX851878 ANT851878 AXP851878 BHL851878 BRH851878 CBD851878 CKZ851878 CUV851878 DER851878 DON851878 DYJ851878 EIF851878 ESB851878 FBX851878 FLT851878 FVP851878 GFL851878 GPH851878 GZD851878 HIZ851878 HSV851878 ICR851878 IMN851878 IWJ851878 JGF851878 JQB851878 JZX851878 KJT851878 KTP851878 LDL851878 LNH851878 LXD851878 MGZ851878 MQV851878 NAR851878 NKN851878 NUJ851878 OEF851878 OOB851878 OXX851878 PHT851878 PRP851878 QBL851878 QLH851878 QVD851878 REZ851878 ROV851878 RYR851878 SIN851878 SSJ851878 TCF851878 TMB851878 TVX851878 UFT851878 UPP851878 UZL851878 VJH851878 VTD851878 WCZ851878 WMV851878 WWR851878 AJ917414 KF917414 UB917414 ADX917414 ANT917414 AXP917414 BHL917414 BRH917414 CBD917414 CKZ917414 CUV917414 DER917414 DON917414 DYJ917414 EIF917414 ESB917414 FBX917414 FLT917414 FVP917414 GFL917414 GPH917414 GZD917414 HIZ917414 HSV917414 ICR917414 IMN917414 IWJ917414 JGF917414 JQB917414 JZX917414 KJT917414 KTP917414 LDL917414 LNH917414 LXD917414 MGZ917414 MQV917414 NAR917414 NKN917414 NUJ917414 OEF917414 OOB917414 OXX917414 PHT917414 PRP917414 QBL917414 QLH917414 QVD917414 REZ917414 ROV917414 RYR917414 SIN917414 SSJ917414 TCF917414 TMB917414 TVX917414 UFT917414 UPP917414 UZL917414 VJH917414 VTD917414 WCZ917414 WMV917414 WWR917414 AJ982950 KF982950 UB982950 ADX982950 ANT982950 AXP982950 BHL982950 BRH982950 CBD982950 CKZ982950 CUV982950 DER982950 DON982950 DYJ982950 EIF982950 ESB982950 FBX982950 FLT982950 FVP982950 GFL982950 GPH982950 GZD982950 HIZ982950 HSV982950 ICR982950 IMN982950 IWJ982950 JGF982950 JQB982950 JZX982950 KJT982950 KTP982950 LDL982950 LNH982950 LXD982950 MGZ982950 MQV982950 NAR982950 NKN982950 NUJ982950 OEF982950 OOB982950 OXX982950 PHT982950 PRP982950 QBL982950 QLH982950 QVD982950 REZ982950 ROV982950 RYR982950 SIN982950 SSJ982950 TCF982950 TMB982950 TVX982950 UFT982950 UPP982950 UZL982950 VJH982950 VTD982950 WCZ982950 WMV982950 KF37 UB37 ADX37 ANT37 AXP37 BHL37 BRH37 CBD37 CKZ37 CUV37 DER37 DON37 DYJ37 EIF37 ESB37 FBX37 FLT37 FVP37 GFL37 GPH37 GZD37 HIZ37 HSV37 ICR37 IMN37 IWJ37 JGF37 JQB37 JZX37 KJT37 KTP37 LDL37 LNH37 LXD37 MGZ37 MQV37 NAR37 NKN37 NUJ37 OEF37 OOB37 OXX37 PHT37 PRP37 QBL37 QLH37 QVD37 REZ37 ROV37 RYR37 SIN37 SSJ37 TCF37 TMB37 TVX37 UFT37 UPP37 UZL37 VJH37 VTD37 WCZ37 WMV37 WWR37">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que se abstiene de votar, ingrearlo en éste campo." sqref="WWR982948:WWT982948 AJ65444:AL65444 KF65444:KH65444 UB65444:UD65444 ADX65444:ADZ65444 ANT65444:ANV65444 AXP65444:AXR65444 BHL65444:BHN65444 BRH65444:BRJ65444 CBD65444:CBF65444 CKZ65444:CLB65444 CUV65444:CUX65444 DER65444:DET65444 DON65444:DOP65444 DYJ65444:DYL65444 EIF65444:EIH65444 ESB65444:ESD65444 FBX65444:FBZ65444 FLT65444:FLV65444 FVP65444:FVR65444 GFL65444:GFN65444 GPH65444:GPJ65444 GZD65444:GZF65444 HIZ65444:HJB65444 HSV65444:HSX65444 ICR65444:ICT65444 IMN65444:IMP65444 IWJ65444:IWL65444 JGF65444:JGH65444 JQB65444:JQD65444 JZX65444:JZZ65444 KJT65444:KJV65444 KTP65444:KTR65444 LDL65444:LDN65444 LNH65444:LNJ65444 LXD65444:LXF65444 MGZ65444:MHB65444 MQV65444:MQX65444 NAR65444:NAT65444 NKN65444:NKP65444 NUJ65444:NUL65444 OEF65444:OEH65444 OOB65444:OOD65444 OXX65444:OXZ65444 PHT65444:PHV65444 PRP65444:PRR65444 QBL65444:QBN65444 QLH65444:QLJ65444 QVD65444:QVF65444 REZ65444:RFB65444 ROV65444:ROX65444 RYR65444:RYT65444 SIN65444:SIP65444 SSJ65444:SSL65444 TCF65444:TCH65444 TMB65444:TMD65444 TVX65444:TVZ65444 UFT65444:UFV65444 UPP65444:UPR65444 UZL65444:UZN65444 VJH65444:VJJ65444 VTD65444:VTF65444 WCZ65444:WDB65444 WMV65444:WMX65444 WWR65444:WWT65444 AJ130980:AL130980 KF130980:KH130980 UB130980:UD130980 ADX130980:ADZ130980 ANT130980:ANV130980 AXP130980:AXR130980 BHL130980:BHN130980 BRH130980:BRJ130980 CBD130980:CBF130980 CKZ130980:CLB130980 CUV130980:CUX130980 DER130980:DET130980 DON130980:DOP130980 DYJ130980:DYL130980 EIF130980:EIH130980 ESB130980:ESD130980 FBX130980:FBZ130980 FLT130980:FLV130980 FVP130980:FVR130980 GFL130980:GFN130980 GPH130980:GPJ130980 GZD130980:GZF130980 HIZ130980:HJB130980 HSV130980:HSX130980 ICR130980:ICT130980 IMN130980:IMP130980 IWJ130980:IWL130980 JGF130980:JGH130980 JQB130980:JQD130980 JZX130980:JZZ130980 KJT130980:KJV130980 KTP130980:KTR130980 LDL130980:LDN130980 LNH130980:LNJ130980 LXD130980:LXF130980 MGZ130980:MHB130980 MQV130980:MQX130980 NAR130980:NAT130980 NKN130980:NKP130980 NUJ130980:NUL130980 OEF130980:OEH130980 OOB130980:OOD130980 OXX130980:OXZ130980 PHT130980:PHV130980 PRP130980:PRR130980 QBL130980:QBN130980 QLH130980:QLJ130980 QVD130980:QVF130980 REZ130980:RFB130980 ROV130980:ROX130980 RYR130980:RYT130980 SIN130980:SIP130980 SSJ130980:SSL130980 TCF130980:TCH130980 TMB130980:TMD130980 TVX130980:TVZ130980 UFT130980:UFV130980 UPP130980:UPR130980 UZL130980:UZN130980 VJH130980:VJJ130980 VTD130980:VTF130980 WCZ130980:WDB130980 WMV130980:WMX130980 WWR130980:WWT130980 AJ196516:AL196516 KF196516:KH196516 UB196516:UD196516 ADX196516:ADZ196516 ANT196516:ANV196516 AXP196516:AXR196516 BHL196516:BHN196516 BRH196516:BRJ196516 CBD196516:CBF196516 CKZ196516:CLB196516 CUV196516:CUX196516 DER196516:DET196516 DON196516:DOP196516 DYJ196516:DYL196516 EIF196516:EIH196516 ESB196516:ESD196516 FBX196516:FBZ196516 FLT196516:FLV196516 FVP196516:FVR196516 GFL196516:GFN196516 GPH196516:GPJ196516 GZD196516:GZF196516 HIZ196516:HJB196516 HSV196516:HSX196516 ICR196516:ICT196516 IMN196516:IMP196516 IWJ196516:IWL196516 JGF196516:JGH196516 JQB196516:JQD196516 JZX196516:JZZ196516 KJT196516:KJV196516 KTP196516:KTR196516 LDL196516:LDN196516 LNH196516:LNJ196516 LXD196516:LXF196516 MGZ196516:MHB196516 MQV196516:MQX196516 NAR196516:NAT196516 NKN196516:NKP196516 NUJ196516:NUL196516 OEF196516:OEH196516 OOB196516:OOD196516 OXX196516:OXZ196516 PHT196516:PHV196516 PRP196516:PRR196516 QBL196516:QBN196516 QLH196516:QLJ196516 QVD196516:QVF196516 REZ196516:RFB196516 ROV196516:ROX196516 RYR196516:RYT196516 SIN196516:SIP196516 SSJ196516:SSL196516 TCF196516:TCH196516 TMB196516:TMD196516 TVX196516:TVZ196516 UFT196516:UFV196516 UPP196516:UPR196516 UZL196516:UZN196516 VJH196516:VJJ196516 VTD196516:VTF196516 WCZ196516:WDB196516 WMV196516:WMX196516 WWR196516:WWT196516 AJ262052:AL262052 KF262052:KH262052 UB262052:UD262052 ADX262052:ADZ262052 ANT262052:ANV262052 AXP262052:AXR262052 BHL262052:BHN262052 BRH262052:BRJ262052 CBD262052:CBF262052 CKZ262052:CLB262052 CUV262052:CUX262052 DER262052:DET262052 DON262052:DOP262052 DYJ262052:DYL262052 EIF262052:EIH262052 ESB262052:ESD262052 FBX262052:FBZ262052 FLT262052:FLV262052 FVP262052:FVR262052 GFL262052:GFN262052 GPH262052:GPJ262052 GZD262052:GZF262052 HIZ262052:HJB262052 HSV262052:HSX262052 ICR262052:ICT262052 IMN262052:IMP262052 IWJ262052:IWL262052 JGF262052:JGH262052 JQB262052:JQD262052 JZX262052:JZZ262052 KJT262052:KJV262052 KTP262052:KTR262052 LDL262052:LDN262052 LNH262052:LNJ262052 LXD262052:LXF262052 MGZ262052:MHB262052 MQV262052:MQX262052 NAR262052:NAT262052 NKN262052:NKP262052 NUJ262052:NUL262052 OEF262052:OEH262052 OOB262052:OOD262052 OXX262052:OXZ262052 PHT262052:PHV262052 PRP262052:PRR262052 QBL262052:QBN262052 QLH262052:QLJ262052 QVD262052:QVF262052 REZ262052:RFB262052 ROV262052:ROX262052 RYR262052:RYT262052 SIN262052:SIP262052 SSJ262052:SSL262052 TCF262052:TCH262052 TMB262052:TMD262052 TVX262052:TVZ262052 UFT262052:UFV262052 UPP262052:UPR262052 UZL262052:UZN262052 VJH262052:VJJ262052 VTD262052:VTF262052 WCZ262052:WDB262052 WMV262052:WMX262052 WWR262052:WWT262052 AJ327588:AL327588 KF327588:KH327588 UB327588:UD327588 ADX327588:ADZ327588 ANT327588:ANV327588 AXP327588:AXR327588 BHL327588:BHN327588 BRH327588:BRJ327588 CBD327588:CBF327588 CKZ327588:CLB327588 CUV327588:CUX327588 DER327588:DET327588 DON327588:DOP327588 DYJ327588:DYL327588 EIF327588:EIH327588 ESB327588:ESD327588 FBX327588:FBZ327588 FLT327588:FLV327588 FVP327588:FVR327588 GFL327588:GFN327588 GPH327588:GPJ327588 GZD327588:GZF327588 HIZ327588:HJB327588 HSV327588:HSX327588 ICR327588:ICT327588 IMN327588:IMP327588 IWJ327588:IWL327588 JGF327588:JGH327588 JQB327588:JQD327588 JZX327588:JZZ327588 KJT327588:KJV327588 KTP327588:KTR327588 LDL327588:LDN327588 LNH327588:LNJ327588 LXD327588:LXF327588 MGZ327588:MHB327588 MQV327588:MQX327588 NAR327588:NAT327588 NKN327588:NKP327588 NUJ327588:NUL327588 OEF327588:OEH327588 OOB327588:OOD327588 OXX327588:OXZ327588 PHT327588:PHV327588 PRP327588:PRR327588 QBL327588:QBN327588 QLH327588:QLJ327588 QVD327588:QVF327588 REZ327588:RFB327588 ROV327588:ROX327588 RYR327588:RYT327588 SIN327588:SIP327588 SSJ327588:SSL327588 TCF327588:TCH327588 TMB327588:TMD327588 TVX327588:TVZ327588 UFT327588:UFV327588 UPP327588:UPR327588 UZL327588:UZN327588 VJH327588:VJJ327588 VTD327588:VTF327588 WCZ327588:WDB327588 WMV327588:WMX327588 WWR327588:WWT327588 AJ393124:AL393124 KF393124:KH393124 UB393124:UD393124 ADX393124:ADZ393124 ANT393124:ANV393124 AXP393124:AXR393124 BHL393124:BHN393124 BRH393124:BRJ393124 CBD393124:CBF393124 CKZ393124:CLB393124 CUV393124:CUX393124 DER393124:DET393124 DON393124:DOP393124 DYJ393124:DYL393124 EIF393124:EIH393124 ESB393124:ESD393124 FBX393124:FBZ393124 FLT393124:FLV393124 FVP393124:FVR393124 GFL393124:GFN393124 GPH393124:GPJ393124 GZD393124:GZF393124 HIZ393124:HJB393124 HSV393124:HSX393124 ICR393124:ICT393124 IMN393124:IMP393124 IWJ393124:IWL393124 JGF393124:JGH393124 JQB393124:JQD393124 JZX393124:JZZ393124 KJT393124:KJV393124 KTP393124:KTR393124 LDL393124:LDN393124 LNH393124:LNJ393124 LXD393124:LXF393124 MGZ393124:MHB393124 MQV393124:MQX393124 NAR393124:NAT393124 NKN393124:NKP393124 NUJ393124:NUL393124 OEF393124:OEH393124 OOB393124:OOD393124 OXX393124:OXZ393124 PHT393124:PHV393124 PRP393124:PRR393124 QBL393124:QBN393124 QLH393124:QLJ393124 QVD393124:QVF393124 REZ393124:RFB393124 ROV393124:ROX393124 RYR393124:RYT393124 SIN393124:SIP393124 SSJ393124:SSL393124 TCF393124:TCH393124 TMB393124:TMD393124 TVX393124:TVZ393124 UFT393124:UFV393124 UPP393124:UPR393124 UZL393124:UZN393124 VJH393124:VJJ393124 VTD393124:VTF393124 WCZ393124:WDB393124 WMV393124:WMX393124 WWR393124:WWT393124 AJ458660:AL458660 KF458660:KH458660 UB458660:UD458660 ADX458660:ADZ458660 ANT458660:ANV458660 AXP458660:AXR458660 BHL458660:BHN458660 BRH458660:BRJ458660 CBD458660:CBF458660 CKZ458660:CLB458660 CUV458660:CUX458660 DER458660:DET458660 DON458660:DOP458660 DYJ458660:DYL458660 EIF458660:EIH458660 ESB458660:ESD458660 FBX458660:FBZ458660 FLT458660:FLV458660 FVP458660:FVR458660 GFL458660:GFN458660 GPH458660:GPJ458660 GZD458660:GZF458660 HIZ458660:HJB458660 HSV458660:HSX458660 ICR458660:ICT458660 IMN458660:IMP458660 IWJ458660:IWL458660 JGF458660:JGH458660 JQB458660:JQD458660 JZX458660:JZZ458660 KJT458660:KJV458660 KTP458660:KTR458660 LDL458660:LDN458660 LNH458660:LNJ458660 LXD458660:LXF458660 MGZ458660:MHB458660 MQV458660:MQX458660 NAR458660:NAT458660 NKN458660:NKP458660 NUJ458660:NUL458660 OEF458660:OEH458660 OOB458660:OOD458660 OXX458660:OXZ458660 PHT458660:PHV458660 PRP458660:PRR458660 QBL458660:QBN458660 QLH458660:QLJ458660 QVD458660:QVF458660 REZ458660:RFB458660 ROV458660:ROX458660 RYR458660:RYT458660 SIN458660:SIP458660 SSJ458660:SSL458660 TCF458660:TCH458660 TMB458660:TMD458660 TVX458660:TVZ458660 UFT458660:UFV458660 UPP458660:UPR458660 UZL458660:UZN458660 VJH458660:VJJ458660 VTD458660:VTF458660 WCZ458660:WDB458660 WMV458660:WMX458660 WWR458660:WWT458660 AJ524196:AL524196 KF524196:KH524196 UB524196:UD524196 ADX524196:ADZ524196 ANT524196:ANV524196 AXP524196:AXR524196 BHL524196:BHN524196 BRH524196:BRJ524196 CBD524196:CBF524196 CKZ524196:CLB524196 CUV524196:CUX524196 DER524196:DET524196 DON524196:DOP524196 DYJ524196:DYL524196 EIF524196:EIH524196 ESB524196:ESD524196 FBX524196:FBZ524196 FLT524196:FLV524196 FVP524196:FVR524196 GFL524196:GFN524196 GPH524196:GPJ524196 GZD524196:GZF524196 HIZ524196:HJB524196 HSV524196:HSX524196 ICR524196:ICT524196 IMN524196:IMP524196 IWJ524196:IWL524196 JGF524196:JGH524196 JQB524196:JQD524196 JZX524196:JZZ524196 KJT524196:KJV524196 KTP524196:KTR524196 LDL524196:LDN524196 LNH524196:LNJ524196 LXD524196:LXF524196 MGZ524196:MHB524196 MQV524196:MQX524196 NAR524196:NAT524196 NKN524196:NKP524196 NUJ524196:NUL524196 OEF524196:OEH524196 OOB524196:OOD524196 OXX524196:OXZ524196 PHT524196:PHV524196 PRP524196:PRR524196 QBL524196:QBN524196 QLH524196:QLJ524196 QVD524196:QVF524196 REZ524196:RFB524196 ROV524196:ROX524196 RYR524196:RYT524196 SIN524196:SIP524196 SSJ524196:SSL524196 TCF524196:TCH524196 TMB524196:TMD524196 TVX524196:TVZ524196 UFT524196:UFV524196 UPP524196:UPR524196 UZL524196:UZN524196 VJH524196:VJJ524196 VTD524196:VTF524196 WCZ524196:WDB524196 WMV524196:WMX524196 WWR524196:WWT524196 AJ589732:AL589732 KF589732:KH589732 UB589732:UD589732 ADX589732:ADZ589732 ANT589732:ANV589732 AXP589732:AXR589732 BHL589732:BHN589732 BRH589732:BRJ589732 CBD589732:CBF589732 CKZ589732:CLB589732 CUV589732:CUX589732 DER589732:DET589732 DON589732:DOP589732 DYJ589732:DYL589732 EIF589732:EIH589732 ESB589732:ESD589732 FBX589732:FBZ589732 FLT589732:FLV589732 FVP589732:FVR589732 GFL589732:GFN589732 GPH589732:GPJ589732 GZD589732:GZF589732 HIZ589732:HJB589732 HSV589732:HSX589732 ICR589732:ICT589732 IMN589732:IMP589732 IWJ589732:IWL589732 JGF589732:JGH589732 JQB589732:JQD589732 JZX589732:JZZ589732 KJT589732:KJV589732 KTP589732:KTR589732 LDL589732:LDN589732 LNH589732:LNJ589732 LXD589732:LXF589732 MGZ589732:MHB589732 MQV589732:MQX589732 NAR589732:NAT589732 NKN589732:NKP589732 NUJ589732:NUL589732 OEF589732:OEH589732 OOB589732:OOD589732 OXX589732:OXZ589732 PHT589732:PHV589732 PRP589732:PRR589732 QBL589732:QBN589732 QLH589732:QLJ589732 QVD589732:QVF589732 REZ589732:RFB589732 ROV589732:ROX589732 RYR589732:RYT589732 SIN589732:SIP589732 SSJ589732:SSL589732 TCF589732:TCH589732 TMB589732:TMD589732 TVX589732:TVZ589732 UFT589732:UFV589732 UPP589732:UPR589732 UZL589732:UZN589732 VJH589732:VJJ589732 VTD589732:VTF589732 WCZ589732:WDB589732 WMV589732:WMX589732 WWR589732:WWT589732 AJ655268:AL655268 KF655268:KH655268 UB655268:UD655268 ADX655268:ADZ655268 ANT655268:ANV655268 AXP655268:AXR655268 BHL655268:BHN655268 BRH655268:BRJ655268 CBD655268:CBF655268 CKZ655268:CLB655268 CUV655268:CUX655268 DER655268:DET655268 DON655268:DOP655268 DYJ655268:DYL655268 EIF655268:EIH655268 ESB655268:ESD655268 FBX655268:FBZ655268 FLT655268:FLV655268 FVP655268:FVR655268 GFL655268:GFN655268 GPH655268:GPJ655268 GZD655268:GZF655268 HIZ655268:HJB655268 HSV655268:HSX655268 ICR655268:ICT655268 IMN655268:IMP655268 IWJ655268:IWL655268 JGF655268:JGH655268 JQB655268:JQD655268 JZX655268:JZZ655268 KJT655268:KJV655268 KTP655268:KTR655268 LDL655268:LDN655268 LNH655268:LNJ655268 LXD655268:LXF655268 MGZ655268:MHB655268 MQV655268:MQX655268 NAR655268:NAT655268 NKN655268:NKP655268 NUJ655268:NUL655268 OEF655268:OEH655268 OOB655268:OOD655268 OXX655268:OXZ655268 PHT655268:PHV655268 PRP655268:PRR655268 QBL655268:QBN655268 QLH655268:QLJ655268 QVD655268:QVF655268 REZ655268:RFB655268 ROV655268:ROX655268 RYR655268:RYT655268 SIN655268:SIP655268 SSJ655268:SSL655268 TCF655268:TCH655268 TMB655268:TMD655268 TVX655268:TVZ655268 UFT655268:UFV655268 UPP655268:UPR655268 UZL655268:UZN655268 VJH655268:VJJ655268 VTD655268:VTF655268 WCZ655268:WDB655268 WMV655268:WMX655268 WWR655268:WWT655268 AJ720804:AL720804 KF720804:KH720804 UB720804:UD720804 ADX720804:ADZ720804 ANT720804:ANV720804 AXP720804:AXR720804 BHL720804:BHN720804 BRH720804:BRJ720804 CBD720804:CBF720804 CKZ720804:CLB720804 CUV720804:CUX720804 DER720804:DET720804 DON720804:DOP720804 DYJ720804:DYL720804 EIF720804:EIH720804 ESB720804:ESD720804 FBX720804:FBZ720804 FLT720804:FLV720804 FVP720804:FVR720804 GFL720804:GFN720804 GPH720804:GPJ720804 GZD720804:GZF720804 HIZ720804:HJB720804 HSV720804:HSX720804 ICR720804:ICT720804 IMN720804:IMP720804 IWJ720804:IWL720804 JGF720804:JGH720804 JQB720804:JQD720804 JZX720804:JZZ720804 KJT720804:KJV720804 KTP720804:KTR720804 LDL720804:LDN720804 LNH720804:LNJ720804 LXD720804:LXF720804 MGZ720804:MHB720804 MQV720804:MQX720804 NAR720804:NAT720804 NKN720804:NKP720804 NUJ720804:NUL720804 OEF720804:OEH720804 OOB720804:OOD720804 OXX720804:OXZ720804 PHT720804:PHV720804 PRP720804:PRR720804 QBL720804:QBN720804 QLH720804:QLJ720804 QVD720804:QVF720804 REZ720804:RFB720804 ROV720804:ROX720804 RYR720804:RYT720804 SIN720804:SIP720804 SSJ720804:SSL720804 TCF720804:TCH720804 TMB720804:TMD720804 TVX720804:TVZ720804 UFT720804:UFV720804 UPP720804:UPR720804 UZL720804:UZN720804 VJH720804:VJJ720804 VTD720804:VTF720804 WCZ720804:WDB720804 WMV720804:WMX720804 WWR720804:WWT720804 AJ786340:AL786340 KF786340:KH786340 UB786340:UD786340 ADX786340:ADZ786340 ANT786340:ANV786340 AXP786340:AXR786340 BHL786340:BHN786340 BRH786340:BRJ786340 CBD786340:CBF786340 CKZ786340:CLB786340 CUV786340:CUX786340 DER786340:DET786340 DON786340:DOP786340 DYJ786340:DYL786340 EIF786340:EIH786340 ESB786340:ESD786340 FBX786340:FBZ786340 FLT786340:FLV786340 FVP786340:FVR786340 GFL786340:GFN786340 GPH786340:GPJ786340 GZD786340:GZF786340 HIZ786340:HJB786340 HSV786340:HSX786340 ICR786340:ICT786340 IMN786340:IMP786340 IWJ786340:IWL786340 JGF786340:JGH786340 JQB786340:JQD786340 JZX786340:JZZ786340 KJT786340:KJV786340 KTP786340:KTR786340 LDL786340:LDN786340 LNH786340:LNJ786340 LXD786340:LXF786340 MGZ786340:MHB786340 MQV786340:MQX786340 NAR786340:NAT786340 NKN786340:NKP786340 NUJ786340:NUL786340 OEF786340:OEH786340 OOB786340:OOD786340 OXX786340:OXZ786340 PHT786340:PHV786340 PRP786340:PRR786340 QBL786340:QBN786340 QLH786340:QLJ786340 QVD786340:QVF786340 REZ786340:RFB786340 ROV786340:ROX786340 RYR786340:RYT786340 SIN786340:SIP786340 SSJ786340:SSL786340 TCF786340:TCH786340 TMB786340:TMD786340 TVX786340:TVZ786340 UFT786340:UFV786340 UPP786340:UPR786340 UZL786340:UZN786340 VJH786340:VJJ786340 VTD786340:VTF786340 WCZ786340:WDB786340 WMV786340:WMX786340 WWR786340:WWT786340 AJ851876:AL851876 KF851876:KH851876 UB851876:UD851876 ADX851876:ADZ851876 ANT851876:ANV851876 AXP851876:AXR851876 BHL851876:BHN851876 BRH851876:BRJ851876 CBD851876:CBF851876 CKZ851876:CLB851876 CUV851876:CUX851876 DER851876:DET851876 DON851876:DOP851876 DYJ851876:DYL851876 EIF851876:EIH851876 ESB851876:ESD851876 FBX851876:FBZ851876 FLT851876:FLV851876 FVP851876:FVR851876 GFL851876:GFN851876 GPH851876:GPJ851876 GZD851876:GZF851876 HIZ851876:HJB851876 HSV851876:HSX851876 ICR851876:ICT851876 IMN851876:IMP851876 IWJ851876:IWL851876 JGF851876:JGH851876 JQB851876:JQD851876 JZX851876:JZZ851876 KJT851876:KJV851876 KTP851876:KTR851876 LDL851876:LDN851876 LNH851876:LNJ851876 LXD851876:LXF851876 MGZ851876:MHB851876 MQV851876:MQX851876 NAR851876:NAT851876 NKN851876:NKP851876 NUJ851876:NUL851876 OEF851876:OEH851876 OOB851876:OOD851876 OXX851876:OXZ851876 PHT851876:PHV851876 PRP851876:PRR851876 QBL851876:QBN851876 QLH851876:QLJ851876 QVD851876:QVF851876 REZ851876:RFB851876 ROV851876:ROX851876 RYR851876:RYT851876 SIN851876:SIP851876 SSJ851876:SSL851876 TCF851876:TCH851876 TMB851876:TMD851876 TVX851876:TVZ851876 UFT851876:UFV851876 UPP851876:UPR851876 UZL851876:UZN851876 VJH851876:VJJ851876 VTD851876:VTF851876 WCZ851876:WDB851876 WMV851876:WMX851876 WWR851876:WWT851876 AJ917412:AL917412 KF917412:KH917412 UB917412:UD917412 ADX917412:ADZ917412 ANT917412:ANV917412 AXP917412:AXR917412 BHL917412:BHN917412 BRH917412:BRJ917412 CBD917412:CBF917412 CKZ917412:CLB917412 CUV917412:CUX917412 DER917412:DET917412 DON917412:DOP917412 DYJ917412:DYL917412 EIF917412:EIH917412 ESB917412:ESD917412 FBX917412:FBZ917412 FLT917412:FLV917412 FVP917412:FVR917412 GFL917412:GFN917412 GPH917412:GPJ917412 GZD917412:GZF917412 HIZ917412:HJB917412 HSV917412:HSX917412 ICR917412:ICT917412 IMN917412:IMP917412 IWJ917412:IWL917412 JGF917412:JGH917412 JQB917412:JQD917412 JZX917412:JZZ917412 KJT917412:KJV917412 KTP917412:KTR917412 LDL917412:LDN917412 LNH917412:LNJ917412 LXD917412:LXF917412 MGZ917412:MHB917412 MQV917412:MQX917412 NAR917412:NAT917412 NKN917412:NKP917412 NUJ917412:NUL917412 OEF917412:OEH917412 OOB917412:OOD917412 OXX917412:OXZ917412 PHT917412:PHV917412 PRP917412:PRR917412 QBL917412:QBN917412 QLH917412:QLJ917412 QVD917412:QVF917412 REZ917412:RFB917412 ROV917412:ROX917412 RYR917412:RYT917412 SIN917412:SIP917412 SSJ917412:SSL917412 TCF917412:TCH917412 TMB917412:TMD917412 TVX917412:TVZ917412 UFT917412:UFV917412 UPP917412:UPR917412 UZL917412:UZN917412 VJH917412:VJJ917412 VTD917412:VTF917412 WCZ917412:WDB917412 WMV917412:WMX917412 WWR917412:WWT917412 AJ982948:AL982948 KF982948:KH982948 UB982948:UD982948 ADX982948:ADZ982948 ANT982948:ANV982948 AXP982948:AXR982948 BHL982948:BHN982948 BRH982948:BRJ982948 CBD982948:CBF982948 CKZ982948:CLB982948 CUV982948:CUX982948 DER982948:DET982948 DON982948:DOP982948 DYJ982948:DYL982948 EIF982948:EIH982948 ESB982948:ESD982948 FBX982948:FBZ982948 FLT982948:FLV982948 FVP982948:FVR982948 GFL982948:GFN982948 GPH982948:GPJ982948 GZD982948:GZF982948 HIZ982948:HJB982948 HSV982948:HSX982948 ICR982948:ICT982948 IMN982948:IMP982948 IWJ982948:IWL982948 JGF982948:JGH982948 JQB982948:JQD982948 JZX982948:JZZ982948 KJT982948:KJV982948 KTP982948:KTR982948 LDL982948:LDN982948 LNH982948:LNJ982948 LXD982948:LXF982948 MGZ982948:MHB982948 MQV982948:MQX982948 NAR982948:NAT982948 NKN982948:NKP982948 NUJ982948:NUL982948 OEF982948:OEH982948 OOB982948:OOD982948 OXX982948:OXZ982948 PHT982948:PHV982948 PRP982948:PRR982948 QBL982948:QBN982948 QLH982948:QLJ982948 QVD982948:QVF982948 REZ982948:RFB982948 ROV982948:ROX982948 RYR982948:RYT982948 SIN982948:SIP982948 SSJ982948:SSL982948 TCF982948:TCH982948 TMB982948:TMD982948 TVX982948:TVZ982948 UFT982948:UFV982948 UPP982948:UPR982948 UZL982948:UZN982948 VJH982948:VJJ982948 VTD982948:VTF982948 WCZ982948:WDB982948 WMV982948:WMX982948 KF35:KH35 UB35:UD35 ADX35:ADZ35 ANT35:ANV35 AXP35:AXR35 BHL35:BHN35 BRH35:BRJ35 CBD35:CBF35 CKZ35:CLB35 CUV35:CUX35 DER35:DET35 DON35:DOP35 DYJ35:DYL35 EIF35:EIH35 ESB35:ESD35 FBX35:FBZ35 FLT35:FLV35 FVP35:FVR35 GFL35:GFN35 GPH35:GPJ35 GZD35:GZF35 HIZ35:HJB35 HSV35:HSX35 ICR35:ICT35 IMN35:IMP35 IWJ35:IWL35 JGF35:JGH35 JQB35:JQD35 JZX35:JZZ35 KJT35:KJV35 KTP35:KTR35 LDL35:LDN35 LNH35:LNJ35 LXD35:LXF35 MGZ35:MHB35 MQV35:MQX35 NAR35:NAT35 NKN35:NKP35 NUJ35:NUL35 OEF35:OEH35 OOB35:OOD35 OXX35:OXZ35 PHT35:PHV35 PRP35:PRR35 QBL35:QBN35 QLH35:QLJ35 QVD35:QVF35 REZ35:RFB35 ROV35:ROX35 RYR35:RYT35 SIN35:SIP35 SSJ35:SSL35 TCF35:TCH35 TMB35:TMD35 TVX35:TVZ35 UFT35:UFV35 UPP35:UPR35 UZL35:UZN35 VJH35:VJJ35 VTD35:VTF35 WCZ35:WDB35 WMV35:WMX35 WWR35:WWT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en contra, ingrearlo en éste campo." sqref="WWR982946:WWT982946 AJ65442:AL65442 KF65442:KH65442 UB65442:UD65442 ADX65442:ADZ65442 ANT65442:ANV65442 AXP65442:AXR65442 BHL65442:BHN65442 BRH65442:BRJ65442 CBD65442:CBF65442 CKZ65442:CLB65442 CUV65442:CUX65442 DER65442:DET65442 DON65442:DOP65442 DYJ65442:DYL65442 EIF65442:EIH65442 ESB65442:ESD65442 FBX65442:FBZ65442 FLT65442:FLV65442 FVP65442:FVR65442 GFL65442:GFN65442 GPH65442:GPJ65442 GZD65442:GZF65442 HIZ65442:HJB65442 HSV65442:HSX65442 ICR65442:ICT65442 IMN65442:IMP65442 IWJ65442:IWL65442 JGF65442:JGH65442 JQB65442:JQD65442 JZX65442:JZZ65442 KJT65442:KJV65442 KTP65442:KTR65442 LDL65442:LDN65442 LNH65442:LNJ65442 LXD65442:LXF65442 MGZ65442:MHB65442 MQV65442:MQX65442 NAR65442:NAT65442 NKN65442:NKP65442 NUJ65442:NUL65442 OEF65442:OEH65442 OOB65442:OOD65442 OXX65442:OXZ65442 PHT65442:PHV65442 PRP65442:PRR65442 QBL65442:QBN65442 QLH65442:QLJ65442 QVD65442:QVF65442 REZ65442:RFB65442 ROV65442:ROX65442 RYR65442:RYT65442 SIN65442:SIP65442 SSJ65442:SSL65442 TCF65442:TCH65442 TMB65442:TMD65442 TVX65442:TVZ65442 UFT65442:UFV65442 UPP65442:UPR65442 UZL65442:UZN65442 VJH65442:VJJ65442 VTD65442:VTF65442 WCZ65442:WDB65442 WMV65442:WMX65442 WWR65442:WWT65442 AJ130978:AL130978 KF130978:KH130978 UB130978:UD130978 ADX130978:ADZ130978 ANT130978:ANV130978 AXP130978:AXR130978 BHL130978:BHN130978 BRH130978:BRJ130978 CBD130978:CBF130978 CKZ130978:CLB130978 CUV130978:CUX130978 DER130978:DET130978 DON130978:DOP130978 DYJ130978:DYL130978 EIF130978:EIH130978 ESB130978:ESD130978 FBX130978:FBZ130978 FLT130978:FLV130978 FVP130978:FVR130978 GFL130978:GFN130978 GPH130978:GPJ130978 GZD130978:GZF130978 HIZ130978:HJB130978 HSV130978:HSX130978 ICR130978:ICT130978 IMN130978:IMP130978 IWJ130978:IWL130978 JGF130978:JGH130978 JQB130978:JQD130978 JZX130978:JZZ130978 KJT130978:KJV130978 KTP130978:KTR130978 LDL130978:LDN130978 LNH130978:LNJ130978 LXD130978:LXF130978 MGZ130978:MHB130978 MQV130978:MQX130978 NAR130978:NAT130978 NKN130978:NKP130978 NUJ130978:NUL130978 OEF130978:OEH130978 OOB130978:OOD130978 OXX130978:OXZ130978 PHT130978:PHV130978 PRP130978:PRR130978 QBL130978:QBN130978 QLH130978:QLJ130978 QVD130978:QVF130978 REZ130978:RFB130978 ROV130978:ROX130978 RYR130978:RYT130978 SIN130978:SIP130978 SSJ130978:SSL130978 TCF130978:TCH130978 TMB130978:TMD130978 TVX130978:TVZ130978 UFT130978:UFV130978 UPP130978:UPR130978 UZL130978:UZN130978 VJH130978:VJJ130978 VTD130978:VTF130978 WCZ130978:WDB130978 WMV130978:WMX130978 WWR130978:WWT130978 AJ196514:AL196514 KF196514:KH196514 UB196514:UD196514 ADX196514:ADZ196514 ANT196514:ANV196514 AXP196514:AXR196514 BHL196514:BHN196514 BRH196514:BRJ196514 CBD196514:CBF196514 CKZ196514:CLB196514 CUV196514:CUX196514 DER196514:DET196514 DON196514:DOP196514 DYJ196514:DYL196514 EIF196514:EIH196514 ESB196514:ESD196514 FBX196514:FBZ196514 FLT196514:FLV196514 FVP196514:FVR196514 GFL196514:GFN196514 GPH196514:GPJ196514 GZD196514:GZF196514 HIZ196514:HJB196514 HSV196514:HSX196514 ICR196514:ICT196514 IMN196514:IMP196514 IWJ196514:IWL196514 JGF196514:JGH196514 JQB196514:JQD196514 JZX196514:JZZ196514 KJT196514:KJV196514 KTP196514:KTR196514 LDL196514:LDN196514 LNH196514:LNJ196514 LXD196514:LXF196514 MGZ196514:MHB196514 MQV196514:MQX196514 NAR196514:NAT196514 NKN196514:NKP196514 NUJ196514:NUL196514 OEF196514:OEH196514 OOB196514:OOD196514 OXX196514:OXZ196514 PHT196514:PHV196514 PRP196514:PRR196514 QBL196514:QBN196514 QLH196514:QLJ196514 QVD196514:QVF196514 REZ196514:RFB196514 ROV196514:ROX196514 RYR196514:RYT196514 SIN196514:SIP196514 SSJ196514:SSL196514 TCF196514:TCH196514 TMB196514:TMD196514 TVX196514:TVZ196514 UFT196514:UFV196514 UPP196514:UPR196514 UZL196514:UZN196514 VJH196514:VJJ196514 VTD196514:VTF196514 WCZ196514:WDB196514 WMV196514:WMX196514 WWR196514:WWT196514 AJ262050:AL262050 KF262050:KH262050 UB262050:UD262050 ADX262050:ADZ262050 ANT262050:ANV262050 AXP262050:AXR262050 BHL262050:BHN262050 BRH262050:BRJ262050 CBD262050:CBF262050 CKZ262050:CLB262050 CUV262050:CUX262050 DER262050:DET262050 DON262050:DOP262050 DYJ262050:DYL262050 EIF262050:EIH262050 ESB262050:ESD262050 FBX262050:FBZ262050 FLT262050:FLV262050 FVP262050:FVR262050 GFL262050:GFN262050 GPH262050:GPJ262050 GZD262050:GZF262050 HIZ262050:HJB262050 HSV262050:HSX262050 ICR262050:ICT262050 IMN262050:IMP262050 IWJ262050:IWL262050 JGF262050:JGH262050 JQB262050:JQD262050 JZX262050:JZZ262050 KJT262050:KJV262050 KTP262050:KTR262050 LDL262050:LDN262050 LNH262050:LNJ262050 LXD262050:LXF262050 MGZ262050:MHB262050 MQV262050:MQX262050 NAR262050:NAT262050 NKN262050:NKP262050 NUJ262050:NUL262050 OEF262050:OEH262050 OOB262050:OOD262050 OXX262050:OXZ262050 PHT262050:PHV262050 PRP262050:PRR262050 QBL262050:QBN262050 QLH262050:QLJ262050 QVD262050:QVF262050 REZ262050:RFB262050 ROV262050:ROX262050 RYR262050:RYT262050 SIN262050:SIP262050 SSJ262050:SSL262050 TCF262050:TCH262050 TMB262050:TMD262050 TVX262050:TVZ262050 UFT262050:UFV262050 UPP262050:UPR262050 UZL262050:UZN262050 VJH262050:VJJ262050 VTD262050:VTF262050 WCZ262050:WDB262050 WMV262050:WMX262050 WWR262050:WWT262050 AJ327586:AL327586 KF327586:KH327586 UB327586:UD327586 ADX327586:ADZ327586 ANT327586:ANV327586 AXP327586:AXR327586 BHL327586:BHN327586 BRH327586:BRJ327586 CBD327586:CBF327586 CKZ327586:CLB327586 CUV327586:CUX327586 DER327586:DET327586 DON327586:DOP327586 DYJ327586:DYL327586 EIF327586:EIH327586 ESB327586:ESD327586 FBX327586:FBZ327586 FLT327586:FLV327586 FVP327586:FVR327586 GFL327586:GFN327586 GPH327586:GPJ327586 GZD327586:GZF327586 HIZ327586:HJB327586 HSV327586:HSX327586 ICR327586:ICT327586 IMN327586:IMP327586 IWJ327586:IWL327586 JGF327586:JGH327586 JQB327586:JQD327586 JZX327586:JZZ327586 KJT327586:KJV327586 KTP327586:KTR327586 LDL327586:LDN327586 LNH327586:LNJ327586 LXD327586:LXF327586 MGZ327586:MHB327586 MQV327586:MQX327586 NAR327586:NAT327586 NKN327586:NKP327586 NUJ327586:NUL327586 OEF327586:OEH327586 OOB327586:OOD327586 OXX327586:OXZ327586 PHT327586:PHV327586 PRP327586:PRR327586 QBL327586:QBN327586 QLH327586:QLJ327586 QVD327586:QVF327586 REZ327586:RFB327586 ROV327586:ROX327586 RYR327586:RYT327586 SIN327586:SIP327586 SSJ327586:SSL327586 TCF327586:TCH327586 TMB327586:TMD327586 TVX327586:TVZ327586 UFT327586:UFV327586 UPP327586:UPR327586 UZL327586:UZN327586 VJH327586:VJJ327586 VTD327586:VTF327586 WCZ327586:WDB327586 WMV327586:WMX327586 WWR327586:WWT327586 AJ393122:AL393122 KF393122:KH393122 UB393122:UD393122 ADX393122:ADZ393122 ANT393122:ANV393122 AXP393122:AXR393122 BHL393122:BHN393122 BRH393122:BRJ393122 CBD393122:CBF393122 CKZ393122:CLB393122 CUV393122:CUX393122 DER393122:DET393122 DON393122:DOP393122 DYJ393122:DYL393122 EIF393122:EIH393122 ESB393122:ESD393122 FBX393122:FBZ393122 FLT393122:FLV393122 FVP393122:FVR393122 GFL393122:GFN393122 GPH393122:GPJ393122 GZD393122:GZF393122 HIZ393122:HJB393122 HSV393122:HSX393122 ICR393122:ICT393122 IMN393122:IMP393122 IWJ393122:IWL393122 JGF393122:JGH393122 JQB393122:JQD393122 JZX393122:JZZ393122 KJT393122:KJV393122 KTP393122:KTR393122 LDL393122:LDN393122 LNH393122:LNJ393122 LXD393122:LXF393122 MGZ393122:MHB393122 MQV393122:MQX393122 NAR393122:NAT393122 NKN393122:NKP393122 NUJ393122:NUL393122 OEF393122:OEH393122 OOB393122:OOD393122 OXX393122:OXZ393122 PHT393122:PHV393122 PRP393122:PRR393122 QBL393122:QBN393122 QLH393122:QLJ393122 QVD393122:QVF393122 REZ393122:RFB393122 ROV393122:ROX393122 RYR393122:RYT393122 SIN393122:SIP393122 SSJ393122:SSL393122 TCF393122:TCH393122 TMB393122:TMD393122 TVX393122:TVZ393122 UFT393122:UFV393122 UPP393122:UPR393122 UZL393122:UZN393122 VJH393122:VJJ393122 VTD393122:VTF393122 WCZ393122:WDB393122 WMV393122:WMX393122 WWR393122:WWT393122 AJ458658:AL458658 KF458658:KH458658 UB458658:UD458658 ADX458658:ADZ458658 ANT458658:ANV458658 AXP458658:AXR458658 BHL458658:BHN458658 BRH458658:BRJ458658 CBD458658:CBF458658 CKZ458658:CLB458658 CUV458658:CUX458658 DER458658:DET458658 DON458658:DOP458658 DYJ458658:DYL458658 EIF458658:EIH458658 ESB458658:ESD458658 FBX458658:FBZ458658 FLT458658:FLV458658 FVP458658:FVR458658 GFL458658:GFN458658 GPH458658:GPJ458658 GZD458658:GZF458658 HIZ458658:HJB458658 HSV458658:HSX458658 ICR458658:ICT458658 IMN458658:IMP458658 IWJ458658:IWL458658 JGF458658:JGH458658 JQB458658:JQD458658 JZX458658:JZZ458658 KJT458658:KJV458658 KTP458658:KTR458658 LDL458658:LDN458658 LNH458658:LNJ458658 LXD458658:LXF458658 MGZ458658:MHB458658 MQV458658:MQX458658 NAR458658:NAT458658 NKN458658:NKP458658 NUJ458658:NUL458658 OEF458658:OEH458658 OOB458658:OOD458658 OXX458658:OXZ458658 PHT458658:PHV458658 PRP458658:PRR458658 QBL458658:QBN458658 QLH458658:QLJ458658 QVD458658:QVF458658 REZ458658:RFB458658 ROV458658:ROX458658 RYR458658:RYT458658 SIN458658:SIP458658 SSJ458658:SSL458658 TCF458658:TCH458658 TMB458658:TMD458658 TVX458658:TVZ458658 UFT458658:UFV458658 UPP458658:UPR458658 UZL458658:UZN458658 VJH458658:VJJ458658 VTD458658:VTF458658 WCZ458658:WDB458658 WMV458658:WMX458658 WWR458658:WWT458658 AJ524194:AL524194 KF524194:KH524194 UB524194:UD524194 ADX524194:ADZ524194 ANT524194:ANV524194 AXP524194:AXR524194 BHL524194:BHN524194 BRH524194:BRJ524194 CBD524194:CBF524194 CKZ524194:CLB524194 CUV524194:CUX524194 DER524194:DET524194 DON524194:DOP524194 DYJ524194:DYL524194 EIF524194:EIH524194 ESB524194:ESD524194 FBX524194:FBZ524194 FLT524194:FLV524194 FVP524194:FVR524194 GFL524194:GFN524194 GPH524194:GPJ524194 GZD524194:GZF524194 HIZ524194:HJB524194 HSV524194:HSX524194 ICR524194:ICT524194 IMN524194:IMP524194 IWJ524194:IWL524194 JGF524194:JGH524194 JQB524194:JQD524194 JZX524194:JZZ524194 KJT524194:KJV524194 KTP524194:KTR524194 LDL524194:LDN524194 LNH524194:LNJ524194 LXD524194:LXF524194 MGZ524194:MHB524194 MQV524194:MQX524194 NAR524194:NAT524194 NKN524194:NKP524194 NUJ524194:NUL524194 OEF524194:OEH524194 OOB524194:OOD524194 OXX524194:OXZ524194 PHT524194:PHV524194 PRP524194:PRR524194 QBL524194:QBN524194 QLH524194:QLJ524194 QVD524194:QVF524194 REZ524194:RFB524194 ROV524194:ROX524194 RYR524194:RYT524194 SIN524194:SIP524194 SSJ524194:SSL524194 TCF524194:TCH524194 TMB524194:TMD524194 TVX524194:TVZ524194 UFT524194:UFV524194 UPP524194:UPR524194 UZL524194:UZN524194 VJH524194:VJJ524194 VTD524194:VTF524194 WCZ524194:WDB524194 WMV524194:WMX524194 WWR524194:WWT524194 AJ589730:AL589730 KF589730:KH589730 UB589730:UD589730 ADX589730:ADZ589730 ANT589730:ANV589730 AXP589730:AXR589730 BHL589730:BHN589730 BRH589730:BRJ589730 CBD589730:CBF589730 CKZ589730:CLB589730 CUV589730:CUX589730 DER589730:DET589730 DON589730:DOP589730 DYJ589730:DYL589730 EIF589730:EIH589730 ESB589730:ESD589730 FBX589730:FBZ589730 FLT589730:FLV589730 FVP589730:FVR589730 GFL589730:GFN589730 GPH589730:GPJ589730 GZD589730:GZF589730 HIZ589730:HJB589730 HSV589730:HSX589730 ICR589730:ICT589730 IMN589730:IMP589730 IWJ589730:IWL589730 JGF589730:JGH589730 JQB589730:JQD589730 JZX589730:JZZ589730 KJT589730:KJV589730 KTP589730:KTR589730 LDL589730:LDN589730 LNH589730:LNJ589730 LXD589730:LXF589730 MGZ589730:MHB589730 MQV589730:MQX589730 NAR589730:NAT589730 NKN589730:NKP589730 NUJ589730:NUL589730 OEF589730:OEH589730 OOB589730:OOD589730 OXX589730:OXZ589730 PHT589730:PHV589730 PRP589730:PRR589730 QBL589730:QBN589730 QLH589730:QLJ589730 QVD589730:QVF589730 REZ589730:RFB589730 ROV589730:ROX589730 RYR589730:RYT589730 SIN589730:SIP589730 SSJ589730:SSL589730 TCF589730:TCH589730 TMB589730:TMD589730 TVX589730:TVZ589730 UFT589730:UFV589730 UPP589730:UPR589730 UZL589730:UZN589730 VJH589730:VJJ589730 VTD589730:VTF589730 WCZ589730:WDB589730 WMV589730:WMX589730 WWR589730:WWT589730 AJ655266:AL655266 KF655266:KH655266 UB655266:UD655266 ADX655266:ADZ655266 ANT655266:ANV655266 AXP655266:AXR655266 BHL655266:BHN655266 BRH655266:BRJ655266 CBD655266:CBF655266 CKZ655266:CLB655266 CUV655266:CUX655266 DER655266:DET655266 DON655266:DOP655266 DYJ655266:DYL655266 EIF655266:EIH655266 ESB655266:ESD655266 FBX655266:FBZ655266 FLT655266:FLV655266 FVP655266:FVR655266 GFL655266:GFN655266 GPH655266:GPJ655266 GZD655266:GZF655266 HIZ655266:HJB655266 HSV655266:HSX655266 ICR655266:ICT655266 IMN655266:IMP655266 IWJ655266:IWL655266 JGF655266:JGH655266 JQB655266:JQD655266 JZX655266:JZZ655266 KJT655266:KJV655266 KTP655266:KTR655266 LDL655266:LDN655266 LNH655266:LNJ655266 LXD655266:LXF655266 MGZ655266:MHB655266 MQV655266:MQX655266 NAR655266:NAT655266 NKN655266:NKP655266 NUJ655266:NUL655266 OEF655266:OEH655266 OOB655266:OOD655266 OXX655266:OXZ655266 PHT655266:PHV655266 PRP655266:PRR655266 QBL655266:QBN655266 QLH655266:QLJ655266 QVD655266:QVF655266 REZ655266:RFB655266 ROV655266:ROX655266 RYR655266:RYT655266 SIN655266:SIP655266 SSJ655266:SSL655266 TCF655266:TCH655266 TMB655266:TMD655266 TVX655266:TVZ655266 UFT655266:UFV655266 UPP655266:UPR655266 UZL655266:UZN655266 VJH655266:VJJ655266 VTD655266:VTF655266 WCZ655266:WDB655266 WMV655266:WMX655266 WWR655266:WWT655266 AJ720802:AL720802 KF720802:KH720802 UB720802:UD720802 ADX720802:ADZ720802 ANT720802:ANV720802 AXP720802:AXR720802 BHL720802:BHN720802 BRH720802:BRJ720802 CBD720802:CBF720802 CKZ720802:CLB720802 CUV720802:CUX720802 DER720802:DET720802 DON720802:DOP720802 DYJ720802:DYL720802 EIF720802:EIH720802 ESB720802:ESD720802 FBX720802:FBZ720802 FLT720802:FLV720802 FVP720802:FVR720802 GFL720802:GFN720802 GPH720802:GPJ720802 GZD720802:GZF720802 HIZ720802:HJB720802 HSV720802:HSX720802 ICR720802:ICT720802 IMN720802:IMP720802 IWJ720802:IWL720802 JGF720802:JGH720802 JQB720802:JQD720802 JZX720802:JZZ720802 KJT720802:KJV720802 KTP720802:KTR720802 LDL720802:LDN720802 LNH720802:LNJ720802 LXD720802:LXF720802 MGZ720802:MHB720802 MQV720802:MQX720802 NAR720802:NAT720802 NKN720802:NKP720802 NUJ720802:NUL720802 OEF720802:OEH720802 OOB720802:OOD720802 OXX720802:OXZ720802 PHT720802:PHV720802 PRP720802:PRR720802 QBL720802:QBN720802 QLH720802:QLJ720802 QVD720802:QVF720802 REZ720802:RFB720802 ROV720802:ROX720802 RYR720802:RYT720802 SIN720802:SIP720802 SSJ720802:SSL720802 TCF720802:TCH720802 TMB720802:TMD720802 TVX720802:TVZ720802 UFT720802:UFV720802 UPP720802:UPR720802 UZL720802:UZN720802 VJH720802:VJJ720802 VTD720802:VTF720802 WCZ720802:WDB720802 WMV720802:WMX720802 WWR720802:WWT720802 AJ786338:AL786338 KF786338:KH786338 UB786338:UD786338 ADX786338:ADZ786338 ANT786338:ANV786338 AXP786338:AXR786338 BHL786338:BHN786338 BRH786338:BRJ786338 CBD786338:CBF786338 CKZ786338:CLB786338 CUV786338:CUX786338 DER786338:DET786338 DON786338:DOP786338 DYJ786338:DYL786338 EIF786338:EIH786338 ESB786338:ESD786338 FBX786338:FBZ786338 FLT786338:FLV786338 FVP786338:FVR786338 GFL786338:GFN786338 GPH786338:GPJ786338 GZD786338:GZF786338 HIZ786338:HJB786338 HSV786338:HSX786338 ICR786338:ICT786338 IMN786338:IMP786338 IWJ786338:IWL786338 JGF786338:JGH786338 JQB786338:JQD786338 JZX786338:JZZ786338 KJT786338:KJV786338 KTP786338:KTR786338 LDL786338:LDN786338 LNH786338:LNJ786338 LXD786338:LXF786338 MGZ786338:MHB786338 MQV786338:MQX786338 NAR786338:NAT786338 NKN786338:NKP786338 NUJ786338:NUL786338 OEF786338:OEH786338 OOB786338:OOD786338 OXX786338:OXZ786338 PHT786338:PHV786338 PRP786338:PRR786338 QBL786338:QBN786338 QLH786338:QLJ786338 QVD786338:QVF786338 REZ786338:RFB786338 ROV786338:ROX786338 RYR786338:RYT786338 SIN786338:SIP786338 SSJ786338:SSL786338 TCF786338:TCH786338 TMB786338:TMD786338 TVX786338:TVZ786338 UFT786338:UFV786338 UPP786338:UPR786338 UZL786338:UZN786338 VJH786338:VJJ786338 VTD786338:VTF786338 WCZ786338:WDB786338 WMV786338:WMX786338 WWR786338:WWT786338 AJ851874:AL851874 KF851874:KH851874 UB851874:UD851874 ADX851874:ADZ851874 ANT851874:ANV851874 AXP851874:AXR851874 BHL851874:BHN851874 BRH851874:BRJ851874 CBD851874:CBF851874 CKZ851874:CLB851874 CUV851874:CUX851874 DER851874:DET851874 DON851874:DOP851874 DYJ851874:DYL851874 EIF851874:EIH851874 ESB851874:ESD851874 FBX851874:FBZ851874 FLT851874:FLV851874 FVP851874:FVR851874 GFL851874:GFN851874 GPH851874:GPJ851874 GZD851874:GZF851874 HIZ851874:HJB851874 HSV851874:HSX851874 ICR851874:ICT851874 IMN851874:IMP851874 IWJ851874:IWL851874 JGF851874:JGH851874 JQB851874:JQD851874 JZX851874:JZZ851874 KJT851874:KJV851874 KTP851874:KTR851874 LDL851874:LDN851874 LNH851874:LNJ851874 LXD851874:LXF851874 MGZ851874:MHB851874 MQV851874:MQX851874 NAR851874:NAT851874 NKN851874:NKP851874 NUJ851874:NUL851874 OEF851874:OEH851874 OOB851874:OOD851874 OXX851874:OXZ851874 PHT851874:PHV851874 PRP851874:PRR851874 QBL851874:QBN851874 QLH851874:QLJ851874 QVD851874:QVF851874 REZ851874:RFB851874 ROV851874:ROX851874 RYR851874:RYT851874 SIN851874:SIP851874 SSJ851874:SSL851874 TCF851874:TCH851874 TMB851874:TMD851874 TVX851874:TVZ851874 UFT851874:UFV851874 UPP851874:UPR851874 UZL851874:UZN851874 VJH851874:VJJ851874 VTD851874:VTF851874 WCZ851874:WDB851874 WMV851874:WMX851874 WWR851874:WWT851874 AJ917410:AL917410 KF917410:KH917410 UB917410:UD917410 ADX917410:ADZ917410 ANT917410:ANV917410 AXP917410:AXR917410 BHL917410:BHN917410 BRH917410:BRJ917410 CBD917410:CBF917410 CKZ917410:CLB917410 CUV917410:CUX917410 DER917410:DET917410 DON917410:DOP917410 DYJ917410:DYL917410 EIF917410:EIH917410 ESB917410:ESD917410 FBX917410:FBZ917410 FLT917410:FLV917410 FVP917410:FVR917410 GFL917410:GFN917410 GPH917410:GPJ917410 GZD917410:GZF917410 HIZ917410:HJB917410 HSV917410:HSX917410 ICR917410:ICT917410 IMN917410:IMP917410 IWJ917410:IWL917410 JGF917410:JGH917410 JQB917410:JQD917410 JZX917410:JZZ917410 KJT917410:KJV917410 KTP917410:KTR917410 LDL917410:LDN917410 LNH917410:LNJ917410 LXD917410:LXF917410 MGZ917410:MHB917410 MQV917410:MQX917410 NAR917410:NAT917410 NKN917410:NKP917410 NUJ917410:NUL917410 OEF917410:OEH917410 OOB917410:OOD917410 OXX917410:OXZ917410 PHT917410:PHV917410 PRP917410:PRR917410 QBL917410:QBN917410 QLH917410:QLJ917410 QVD917410:QVF917410 REZ917410:RFB917410 ROV917410:ROX917410 RYR917410:RYT917410 SIN917410:SIP917410 SSJ917410:SSL917410 TCF917410:TCH917410 TMB917410:TMD917410 TVX917410:TVZ917410 UFT917410:UFV917410 UPP917410:UPR917410 UZL917410:UZN917410 VJH917410:VJJ917410 VTD917410:VTF917410 WCZ917410:WDB917410 WMV917410:WMX917410 WWR917410:WWT917410 AJ982946:AL982946 KF982946:KH982946 UB982946:UD982946 ADX982946:ADZ982946 ANT982946:ANV982946 AXP982946:AXR982946 BHL982946:BHN982946 BRH982946:BRJ982946 CBD982946:CBF982946 CKZ982946:CLB982946 CUV982946:CUX982946 DER982946:DET982946 DON982946:DOP982946 DYJ982946:DYL982946 EIF982946:EIH982946 ESB982946:ESD982946 FBX982946:FBZ982946 FLT982946:FLV982946 FVP982946:FVR982946 GFL982946:GFN982946 GPH982946:GPJ982946 GZD982946:GZF982946 HIZ982946:HJB982946 HSV982946:HSX982946 ICR982946:ICT982946 IMN982946:IMP982946 IWJ982946:IWL982946 JGF982946:JGH982946 JQB982946:JQD982946 JZX982946:JZZ982946 KJT982946:KJV982946 KTP982946:KTR982946 LDL982946:LDN982946 LNH982946:LNJ982946 LXD982946:LXF982946 MGZ982946:MHB982946 MQV982946:MQX982946 NAR982946:NAT982946 NKN982946:NKP982946 NUJ982946:NUL982946 OEF982946:OEH982946 OOB982946:OOD982946 OXX982946:OXZ982946 PHT982946:PHV982946 PRP982946:PRR982946 QBL982946:QBN982946 QLH982946:QLJ982946 QVD982946:QVF982946 REZ982946:RFB982946 ROV982946:ROX982946 RYR982946:RYT982946 SIN982946:SIP982946 SSJ982946:SSL982946 TCF982946:TCH982946 TMB982946:TMD982946 TVX982946:TVZ982946 UFT982946:UFV982946 UPP982946:UPR982946 UZL982946:UZN982946 VJH982946:VJJ982946 VTD982946:VTF982946 WCZ982946:WDB982946 WMV982946:WMX982946 KF33:KH33 UB33:UD33 ADX33:ADZ33 ANT33:ANV33 AXP33:AXR33 BHL33:BHN33 BRH33:BRJ33 CBD33:CBF33 CKZ33:CLB33 CUV33:CUX33 DER33:DET33 DON33:DOP33 DYJ33:DYL33 EIF33:EIH33 ESB33:ESD33 FBX33:FBZ33 FLT33:FLV33 FVP33:FVR33 GFL33:GFN33 GPH33:GPJ33 GZD33:GZF33 HIZ33:HJB33 HSV33:HSX33 ICR33:ICT33 IMN33:IMP33 IWJ33:IWL33 JGF33:JGH33 JQB33:JQD33 JZX33:JZZ33 KJT33:KJV33 KTP33:KTR33 LDL33:LDN33 LNH33:LNJ33 LXD33:LXF33 MGZ33:MHB33 MQV33:MQX33 NAR33:NAT33 NKN33:NKP33 NUJ33:NUL33 OEF33:OEH33 OOB33:OOD33 OXX33:OXZ33 PHT33:PHV33 PRP33:PRR33 QBL33:QBN33 QLH33:QLJ33 QVD33:QVF33 REZ33:RFB33 ROV33:ROX33 RYR33:RYT33 SIN33:SIP33 SSJ33:SSL33 TCF33:TCH33 TMB33:TMD33 TVX33:TVZ33 UFT33:UFV33 UPP33:UPR33 UZL33:UZN33 VJH33:VJJ33 VTD33:VTF33 WCZ33:WDB33 WMV33:WMX33 WWR33:WWT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a favor, ingresarlo en éste campo." sqref="WWR982944:WWT982944 AJ65440:AL65440 KF65440:KH65440 UB65440:UD65440 ADX65440:ADZ65440 ANT65440:ANV65440 AXP65440:AXR65440 BHL65440:BHN65440 BRH65440:BRJ65440 CBD65440:CBF65440 CKZ65440:CLB65440 CUV65440:CUX65440 DER65440:DET65440 DON65440:DOP65440 DYJ65440:DYL65440 EIF65440:EIH65440 ESB65440:ESD65440 FBX65440:FBZ65440 FLT65440:FLV65440 FVP65440:FVR65440 GFL65440:GFN65440 GPH65440:GPJ65440 GZD65440:GZF65440 HIZ65440:HJB65440 HSV65440:HSX65440 ICR65440:ICT65440 IMN65440:IMP65440 IWJ65440:IWL65440 JGF65440:JGH65440 JQB65440:JQD65440 JZX65440:JZZ65440 KJT65440:KJV65440 KTP65440:KTR65440 LDL65440:LDN65440 LNH65440:LNJ65440 LXD65440:LXF65440 MGZ65440:MHB65440 MQV65440:MQX65440 NAR65440:NAT65440 NKN65440:NKP65440 NUJ65440:NUL65440 OEF65440:OEH65440 OOB65440:OOD65440 OXX65440:OXZ65440 PHT65440:PHV65440 PRP65440:PRR65440 QBL65440:QBN65440 QLH65440:QLJ65440 QVD65440:QVF65440 REZ65440:RFB65440 ROV65440:ROX65440 RYR65440:RYT65440 SIN65440:SIP65440 SSJ65440:SSL65440 TCF65440:TCH65440 TMB65440:TMD65440 TVX65440:TVZ65440 UFT65440:UFV65440 UPP65440:UPR65440 UZL65440:UZN65440 VJH65440:VJJ65440 VTD65440:VTF65440 WCZ65440:WDB65440 WMV65440:WMX65440 WWR65440:WWT65440 AJ130976:AL130976 KF130976:KH130976 UB130976:UD130976 ADX130976:ADZ130976 ANT130976:ANV130976 AXP130976:AXR130976 BHL130976:BHN130976 BRH130976:BRJ130976 CBD130976:CBF130976 CKZ130976:CLB130976 CUV130976:CUX130976 DER130976:DET130976 DON130976:DOP130976 DYJ130976:DYL130976 EIF130976:EIH130976 ESB130976:ESD130976 FBX130976:FBZ130976 FLT130976:FLV130976 FVP130976:FVR130976 GFL130976:GFN130976 GPH130976:GPJ130976 GZD130976:GZF130976 HIZ130976:HJB130976 HSV130976:HSX130976 ICR130976:ICT130976 IMN130976:IMP130976 IWJ130976:IWL130976 JGF130976:JGH130976 JQB130976:JQD130976 JZX130976:JZZ130976 KJT130976:KJV130976 KTP130976:KTR130976 LDL130976:LDN130976 LNH130976:LNJ130976 LXD130976:LXF130976 MGZ130976:MHB130976 MQV130976:MQX130976 NAR130976:NAT130976 NKN130976:NKP130976 NUJ130976:NUL130976 OEF130976:OEH130976 OOB130976:OOD130976 OXX130976:OXZ130976 PHT130976:PHV130976 PRP130976:PRR130976 QBL130976:QBN130976 QLH130976:QLJ130976 QVD130976:QVF130976 REZ130976:RFB130976 ROV130976:ROX130976 RYR130976:RYT130976 SIN130976:SIP130976 SSJ130976:SSL130976 TCF130976:TCH130976 TMB130976:TMD130976 TVX130976:TVZ130976 UFT130976:UFV130976 UPP130976:UPR130976 UZL130976:UZN130976 VJH130976:VJJ130976 VTD130976:VTF130976 WCZ130976:WDB130976 WMV130976:WMX130976 WWR130976:WWT130976 AJ196512:AL196512 KF196512:KH196512 UB196512:UD196512 ADX196512:ADZ196512 ANT196512:ANV196512 AXP196512:AXR196512 BHL196512:BHN196512 BRH196512:BRJ196512 CBD196512:CBF196512 CKZ196512:CLB196512 CUV196512:CUX196512 DER196512:DET196512 DON196512:DOP196512 DYJ196512:DYL196512 EIF196512:EIH196512 ESB196512:ESD196512 FBX196512:FBZ196512 FLT196512:FLV196512 FVP196512:FVR196512 GFL196512:GFN196512 GPH196512:GPJ196512 GZD196512:GZF196512 HIZ196512:HJB196512 HSV196512:HSX196512 ICR196512:ICT196512 IMN196512:IMP196512 IWJ196512:IWL196512 JGF196512:JGH196512 JQB196512:JQD196512 JZX196512:JZZ196512 KJT196512:KJV196512 KTP196512:KTR196512 LDL196512:LDN196512 LNH196512:LNJ196512 LXD196512:LXF196512 MGZ196512:MHB196512 MQV196512:MQX196512 NAR196512:NAT196512 NKN196512:NKP196512 NUJ196512:NUL196512 OEF196512:OEH196512 OOB196512:OOD196512 OXX196512:OXZ196512 PHT196512:PHV196512 PRP196512:PRR196512 QBL196512:QBN196512 QLH196512:QLJ196512 QVD196512:QVF196512 REZ196512:RFB196512 ROV196512:ROX196512 RYR196512:RYT196512 SIN196512:SIP196512 SSJ196512:SSL196512 TCF196512:TCH196512 TMB196512:TMD196512 TVX196512:TVZ196512 UFT196512:UFV196512 UPP196512:UPR196512 UZL196512:UZN196512 VJH196512:VJJ196512 VTD196512:VTF196512 WCZ196512:WDB196512 WMV196512:WMX196512 WWR196512:WWT196512 AJ262048:AL262048 KF262048:KH262048 UB262048:UD262048 ADX262048:ADZ262048 ANT262048:ANV262048 AXP262048:AXR262048 BHL262048:BHN262048 BRH262048:BRJ262048 CBD262048:CBF262048 CKZ262048:CLB262048 CUV262048:CUX262048 DER262048:DET262048 DON262048:DOP262048 DYJ262048:DYL262048 EIF262048:EIH262048 ESB262048:ESD262048 FBX262048:FBZ262048 FLT262048:FLV262048 FVP262048:FVR262048 GFL262048:GFN262048 GPH262048:GPJ262048 GZD262048:GZF262048 HIZ262048:HJB262048 HSV262048:HSX262048 ICR262048:ICT262048 IMN262048:IMP262048 IWJ262048:IWL262048 JGF262048:JGH262048 JQB262048:JQD262048 JZX262048:JZZ262048 KJT262048:KJV262048 KTP262048:KTR262048 LDL262048:LDN262048 LNH262048:LNJ262048 LXD262048:LXF262048 MGZ262048:MHB262048 MQV262048:MQX262048 NAR262048:NAT262048 NKN262048:NKP262048 NUJ262048:NUL262048 OEF262048:OEH262048 OOB262048:OOD262048 OXX262048:OXZ262048 PHT262048:PHV262048 PRP262048:PRR262048 QBL262048:QBN262048 QLH262048:QLJ262048 QVD262048:QVF262048 REZ262048:RFB262048 ROV262048:ROX262048 RYR262048:RYT262048 SIN262048:SIP262048 SSJ262048:SSL262048 TCF262048:TCH262048 TMB262048:TMD262048 TVX262048:TVZ262048 UFT262048:UFV262048 UPP262048:UPR262048 UZL262048:UZN262048 VJH262048:VJJ262048 VTD262048:VTF262048 WCZ262048:WDB262048 WMV262048:WMX262048 WWR262048:WWT262048 AJ327584:AL327584 KF327584:KH327584 UB327584:UD327584 ADX327584:ADZ327584 ANT327584:ANV327584 AXP327584:AXR327584 BHL327584:BHN327584 BRH327584:BRJ327584 CBD327584:CBF327584 CKZ327584:CLB327584 CUV327584:CUX327584 DER327584:DET327584 DON327584:DOP327584 DYJ327584:DYL327584 EIF327584:EIH327584 ESB327584:ESD327584 FBX327584:FBZ327584 FLT327584:FLV327584 FVP327584:FVR327584 GFL327584:GFN327584 GPH327584:GPJ327584 GZD327584:GZF327584 HIZ327584:HJB327584 HSV327584:HSX327584 ICR327584:ICT327584 IMN327584:IMP327584 IWJ327584:IWL327584 JGF327584:JGH327584 JQB327584:JQD327584 JZX327584:JZZ327584 KJT327584:KJV327584 KTP327584:KTR327584 LDL327584:LDN327584 LNH327584:LNJ327584 LXD327584:LXF327584 MGZ327584:MHB327584 MQV327584:MQX327584 NAR327584:NAT327584 NKN327584:NKP327584 NUJ327584:NUL327584 OEF327584:OEH327584 OOB327584:OOD327584 OXX327584:OXZ327584 PHT327584:PHV327584 PRP327584:PRR327584 QBL327584:QBN327584 QLH327584:QLJ327584 QVD327584:QVF327584 REZ327584:RFB327584 ROV327584:ROX327584 RYR327584:RYT327584 SIN327584:SIP327584 SSJ327584:SSL327584 TCF327584:TCH327584 TMB327584:TMD327584 TVX327584:TVZ327584 UFT327584:UFV327584 UPP327584:UPR327584 UZL327584:UZN327584 VJH327584:VJJ327584 VTD327584:VTF327584 WCZ327584:WDB327584 WMV327584:WMX327584 WWR327584:WWT327584 AJ393120:AL393120 KF393120:KH393120 UB393120:UD393120 ADX393120:ADZ393120 ANT393120:ANV393120 AXP393120:AXR393120 BHL393120:BHN393120 BRH393120:BRJ393120 CBD393120:CBF393120 CKZ393120:CLB393120 CUV393120:CUX393120 DER393120:DET393120 DON393120:DOP393120 DYJ393120:DYL393120 EIF393120:EIH393120 ESB393120:ESD393120 FBX393120:FBZ393120 FLT393120:FLV393120 FVP393120:FVR393120 GFL393120:GFN393120 GPH393120:GPJ393120 GZD393120:GZF393120 HIZ393120:HJB393120 HSV393120:HSX393120 ICR393120:ICT393120 IMN393120:IMP393120 IWJ393120:IWL393120 JGF393120:JGH393120 JQB393120:JQD393120 JZX393120:JZZ393120 KJT393120:KJV393120 KTP393120:KTR393120 LDL393120:LDN393120 LNH393120:LNJ393120 LXD393120:LXF393120 MGZ393120:MHB393120 MQV393120:MQX393120 NAR393120:NAT393120 NKN393120:NKP393120 NUJ393120:NUL393120 OEF393120:OEH393120 OOB393120:OOD393120 OXX393120:OXZ393120 PHT393120:PHV393120 PRP393120:PRR393120 QBL393120:QBN393120 QLH393120:QLJ393120 QVD393120:QVF393120 REZ393120:RFB393120 ROV393120:ROX393120 RYR393120:RYT393120 SIN393120:SIP393120 SSJ393120:SSL393120 TCF393120:TCH393120 TMB393120:TMD393120 TVX393120:TVZ393120 UFT393120:UFV393120 UPP393120:UPR393120 UZL393120:UZN393120 VJH393120:VJJ393120 VTD393120:VTF393120 WCZ393120:WDB393120 WMV393120:WMX393120 WWR393120:WWT393120 AJ458656:AL458656 KF458656:KH458656 UB458656:UD458656 ADX458656:ADZ458656 ANT458656:ANV458656 AXP458656:AXR458656 BHL458656:BHN458656 BRH458656:BRJ458656 CBD458656:CBF458656 CKZ458656:CLB458656 CUV458656:CUX458656 DER458656:DET458656 DON458656:DOP458656 DYJ458656:DYL458656 EIF458656:EIH458656 ESB458656:ESD458656 FBX458656:FBZ458656 FLT458656:FLV458656 FVP458656:FVR458656 GFL458656:GFN458656 GPH458656:GPJ458656 GZD458656:GZF458656 HIZ458656:HJB458656 HSV458656:HSX458656 ICR458656:ICT458656 IMN458656:IMP458656 IWJ458656:IWL458656 JGF458656:JGH458656 JQB458656:JQD458656 JZX458656:JZZ458656 KJT458656:KJV458656 KTP458656:KTR458656 LDL458656:LDN458656 LNH458656:LNJ458656 LXD458656:LXF458656 MGZ458656:MHB458656 MQV458656:MQX458656 NAR458656:NAT458656 NKN458656:NKP458656 NUJ458656:NUL458656 OEF458656:OEH458656 OOB458656:OOD458656 OXX458656:OXZ458656 PHT458656:PHV458656 PRP458656:PRR458656 QBL458656:QBN458656 QLH458656:QLJ458656 QVD458656:QVF458656 REZ458656:RFB458656 ROV458656:ROX458656 RYR458656:RYT458656 SIN458656:SIP458656 SSJ458656:SSL458656 TCF458656:TCH458656 TMB458656:TMD458656 TVX458656:TVZ458656 UFT458656:UFV458656 UPP458656:UPR458656 UZL458656:UZN458656 VJH458656:VJJ458656 VTD458656:VTF458656 WCZ458656:WDB458656 WMV458656:WMX458656 WWR458656:WWT458656 AJ524192:AL524192 KF524192:KH524192 UB524192:UD524192 ADX524192:ADZ524192 ANT524192:ANV524192 AXP524192:AXR524192 BHL524192:BHN524192 BRH524192:BRJ524192 CBD524192:CBF524192 CKZ524192:CLB524192 CUV524192:CUX524192 DER524192:DET524192 DON524192:DOP524192 DYJ524192:DYL524192 EIF524192:EIH524192 ESB524192:ESD524192 FBX524192:FBZ524192 FLT524192:FLV524192 FVP524192:FVR524192 GFL524192:GFN524192 GPH524192:GPJ524192 GZD524192:GZF524192 HIZ524192:HJB524192 HSV524192:HSX524192 ICR524192:ICT524192 IMN524192:IMP524192 IWJ524192:IWL524192 JGF524192:JGH524192 JQB524192:JQD524192 JZX524192:JZZ524192 KJT524192:KJV524192 KTP524192:KTR524192 LDL524192:LDN524192 LNH524192:LNJ524192 LXD524192:LXF524192 MGZ524192:MHB524192 MQV524192:MQX524192 NAR524192:NAT524192 NKN524192:NKP524192 NUJ524192:NUL524192 OEF524192:OEH524192 OOB524192:OOD524192 OXX524192:OXZ524192 PHT524192:PHV524192 PRP524192:PRR524192 QBL524192:QBN524192 QLH524192:QLJ524192 QVD524192:QVF524192 REZ524192:RFB524192 ROV524192:ROX524192 RYR524192:RYT524192 SIN524192:SIP524192 SSJ524192:SSL524192 TCF524192:TCH524192 TMB524192:TMD524192 TVX524192:TVZ524192 UFT524192:UFV524192 UPP524192:UPR524192 UZL524192:UZN524192 VJH524192:VJJ524192 VTD524192:VTF524192 WCZ524192:WDB524192 WMV524192:WMX524192 WWR524192:WWT524192 AJ589728:AL589728 KF589728:KH589728 UB589728:UD589728 ADX589728:ADZ589728 ANT589728:ANV589728 AXP589728:AXR589728 BHL589728:BHN589728 BRH589728:BRJ589728 CBD589728:CBF589728 CKZ589728:CLB589728 CUV589728:CUX589728 DER589728:DET589728 DON589728:DOP589728 DYJ589728:DYL589728 EIF589728:EIH589728 ESB589728:ESD589728 FBX589728:FBZ589728 FLT589728:FLV589728 FVP589728:FVR589728 GFL589728:GFN589728 GPH589728:GPJ589728 GZD589728:GZF589728 HIZ589728:HJB589728 HSV589728:HSX589728 ICR589728:ICT589728 IMN589728:IMP589728 IWJ589728:IWL589728 JGF589728:JGH589728 JQB589728:JQD589728 JZX589728:JZZ589728 KJT589728:KJV589728 KTP589728:KTR589728 LDL589728:LDN589728 LNH589728:LNJ589728 LXD589728:LXF589728 MGZ589728:MHB589728 MQV589728:MQX589728 NAR589728:NAT589728 NKN589728:NKP589728 NUJ589728:NUL589728 OEF589728:OEH589728 OOB589728:OOD589728 OXX589728:OXZ589728 PHT589728:PHV589728 PRP589728:PRR589728 QBL589728:QBN589728 QLH589728:QLJ589728 QVD589728:QVF589728 REZ589728:RFB589728 ROV589728:ROX589728 RYR589728:RYT589728 SIN589728:SIP589728 SSJ589728:SSL589728 TCF589728:TCH589728 TMB589728:TMD589728 TVX589728:TVZ589728 UFT589728:UFV589728 UPP589728:UPR589728 UZL589728:UZN589728 VJH589728:VJJ589728 VTD589728:VTF589728 WCZ589728:WDB589728 WMV589728:WMX589728 WWR589728:WWT589728 AJ655264:AL655264 KF655264:KH655264 UB655264:UD655264 ADX655264:ADZ655264 ANT655264:ANV655264 AXP655264:AXR655264 BHL655264:BHN655264 BRH655264:BRJ655264 CBD655264:CBF655264 CKZ655264:CLB655264 CUV655264:CUX655264 DER655264:DET655264 DON655264:DOP655264 DYJ655264:DYL655264 EIF655264:EIH655264 ESB655264:ESD655264 FBX655264:FBZ655264 FLT655264:FLV655264 FVP655264:FVR655264 GFL655264:GFN655264 GPH655264:GPJ655264 GZD655264:GZF655264 HIZ655264:HJB655264 HSV655264:HSX655264 ICR655264:ICT655264 IMN655264:IMP655264 IWJ655264:IWL655264 JGF655264:JGH655264 JQB655264:JQD655264 JZX655264:JZZ655264 KJT655264:KJV655264 KTP655264:KTR655264 LDL655264:LDN655264 LNH655264:LNJ655264 LXD655264:LXF655264 MGZ655264:MHB655264 MQV655264:MQX655264 NAR655264:NAT655264 NKN655264:NKP655264 NUJ655264:NUL655264 OEF655264:OEH655264 OOB655264:OOD655264 OXX655264:OXZ655264 PHT655264:PHV655264 PRP655264:PRR655264 QBL655264:QBN655264 QLH655264:QLJ655264 QVD655264:QVF655264 REZ655264:RFB655264 ROV655264:ROX655264 RYR655264:RYT655264 SIN655264:SIP655264 SSJ655264:SSL655264 TCF655264:TCH655264 TMB655264:TMD655264 TVX655264:TVZ655264 UFT655264:UFV655264 UPP655264:UPR655264 UZL655264:UZN655264 VJH655264:VJJ655264 VTD655264:VTF655264 WCZ655264:WDB655264 WMV655264:WMX655264 WWR655264:WWT655264 AJ720800:AL720800 KF720800:KH720800 UB720800:UD720800 ADX720800:ADZ720800 ANT720800:ANV720800 AXP720800:AXR720800 BHL720800:BHN720800 BRH720800:BRJ720800 CBD720800:CBF720800 CKZ720800:CLB720800 CUV720800:CUX720800 DER720800:DET720800 DON720800:DOP720800 DYJ720800:DYL720800 EIF720800:EIH720800 ESB720800:ESD720800 FBX720800:FBZ720800 FLT720800:FLV720800 FVP720800:FVR720800 GFL720800:GFN720800 GPH720800:GPJ720800 GZD720800:GZF720800 HIZ720800:HJB720800 HSV720800:HSX720800 ICR720800:ICT720800 IMN720800:IMP720800 IWJ720800:IWL720800 JGF720800:JGH720800 JQB720800:JQD720800 JZX720800:JZZ720800 KJT720800:KJV720800 KTP720800:KTR720800 LDL720800:LDN720800 LNH720800:LNJ720800 LXD720800:LXF720800 MGZ720800:MHB720800 MQV720800:MQX720800 NAR720800:NAT720800 NKN720800:NKP720800 NUJ720800:NUL720800 OEF720800:OEH720800 OOB720800:OOD720800 OXX720800:OXZ720800 PHT720800:PHV720800 PRP720800:PRR720800 QBL720800:QBN720800 QLH720800:QLJ720800 QVD720800:QVF720800 REZ720800:RFB720800 ROV720800:ROX720800 RYR720800:RYT720800 SIN720800:SIP720800 SSJ720800:SSL720800 TCF720800:TCH720800 TMB720800:TMD720800 TVX720800:TVZ720800 UFT720800:UFV720800 UPP720800:UPR720800 UZL720800:UZN720800 VJH720800:VJJ720800 VTD720800:VTF720800 WCZ720800:WDB720800 WMV720800:WMX720800 WWR720800:WWT720800 AJ786336:AL786336 KF786336:KH786336 UB786336:UD786336 ADX786336:ADZ786336 ANT786336:ANV786336 AXP786336:AXR786336 BHL786336:BHN786336 BRH786336:BRJ786336 CBD786336:CBF786336 CKZ786336:CLB786336 CUV786336:CUX786336 DER786336:DET786336 DON786336:DOP786336 DYJ786336:DYL786336 EIF786336:EIH786336 ESB786336:ESD786336 FBX786336:FBZ786336 FLT786336:FLV786336 FVP786336:FVR786336 GFL786336:GFN786336 GPH786336:GPJ786336 GZD786336:GZF786336 HIZ786336:HJB786336 HSV786336:HSX786336 ICR786336:ICT786336 IMN786336:IMP786336 IWJ786336:IWL786336 JGF786336:JGH786336 JQB786336:JQD786336 JZX786336:JZZ786336 KJT786336:KJV786336 KTP786336:KTR786336 LDL786336:LDN786336 LNH786336:LNJ786336 LXD786336:LXF786336 MGZ786336:MHB786336 MQV786336:MQX786336 NAR786336:NAT786336 NKN786336:NKP786336 NUJ786336:NUL786336 OEF786336:OEH786336 OOB786336:OOD786336 OXX786336:OXZ786336 PHT786336:PHV786336 PRP786336:PRR786336 QBL786336:QBN786336 QLH786336:QLJ786336 QVD786336:QVF786336 REZ786336:RFB786336 ROV786336:ROX786336 RYR786336:RYT786336 SIN786336:SIP786336 SSJ786336:SSL786336 TCF786336:TCH786336 TMB786336:TMD786336 TVX786336:TVZ786336 UFT786336:UFV786336 UPP786336:UPR786336 UZL786336:UZN786336 VJH786336:VJJ786336 VTD786336:VTF786336 WCZ786336:WDB786336 WMV786336:WMX786336 WWR786336:WWT786336 AJ851872:AL851872 KF851872:KH851872 UB851872:UD851872 ADX851872:ADZ851872 ANT851872:ANV851872 AXP851872:AXR851872 BHL851872:BHN851872 BRH851872:BRJ851872 CBD851872:CBF851872 CKZ851872:CLB851872 CUV851872:CUX851872 DER851872:DET851872 DON851872:DOP851872 DYJ851872:DYL851872 EIF851872:EIH851872 ESB851872:ESD851872 FBX851872:FBZ851872 FLT851872:FLV851872 FVP851872:FVR851872 GFL851872:GFN851872 GPH851872:GPJ851872 GZD851872:GZF851872 HIZ851872:HJB851872 HSV851872:HSX851872 ICR851872:ICT851872 IMN851872:IMP851872 IWJ851872:IWL851872 JGF851872:JGH851872 JQB851872:JQD851872 JZX851872:JZZ851872 KJT851872:KJV851872 KTP851872:KTR851872 LDL851872:LDN851872 LNH851872:LNJ851872 LXD851872:LXF851872 MGZ851872:MHB851872 MQV851872:MQX851872 NAR851872:NAT851872 NKN851872:NKP851872 NUJ851872:NUL851872 OEF851872:OEH851872 OOB851872:OOD851872 OXX851872:OXZ851872 PHT851872:PHV851872 PRP851872:PRR851872 QBL851872:QBN851872 QLH851872:QLJ851872 QVD851872:QVF851872 REZ851872:RFB851872 ROV851872:ROX851872 RYR851872:RYT851872 SIN851872:SIP851872 SSJ851872:SSL851872 TCF851872:TCH851872 TMB851872:TMD851872 TVX851872:TVZ851872 UFT851872:UFV851872 UPP851872:UPR851872 UZL851872:UZN851872 VJH851872:VJJ851872 VTD851872:VTF851872 WCZ851872:WDB851872 WMV851872:WMX851872 WWR851872:WWT851872 AJ917408:AL917408 KF917408:KH917408 UB917408:UD917408 ADX917408:ADZ917408 ANT917408:ANV917408 AXP917408:AXR917408 BHL917408:BHN917408 BRH917408:BRJ917408 CBD917408:CBF917408 CKZ917408:CLB917408 CUV917408:CUX917408 DER917408:DET917408 DON917408:DOP917408 DYJ917408:DYL917408 EIF917408:EIH917408 ESB917408:ESD917408 FBX917408:FBZ917408 FLT917408:FLV917408 FVP917408:FVR917408 GFL917408:GFN917408 GPH917408:GPJ917408 GZD917408:GZF917408 HIZ917408:HJB917408 HSV917408:HSX917408 ICR917408:ICT917408 IMN917408:IMP917408 IWJ917408:IWL917408 JGF917408:JGH917408 JQB917408:JQD917408 JZX917408:JZZ917408 KJT917408:KJV917408 KTP917408:KTR917408 LDL917408:LDN917408 LNH917408:LNJ917408 LXD917408:LXF917408 MGZ917408:MHB917408 MQV917408:MQX917408 NAR917408:NAT917408 NKN917408:NKP917408 NUJ917408:NUL917408 OEF917408:OEH917408 OOB917408:OOD917408 OXX917408:OXZ917408 PHT917408:PHV917408 PRP917408:PRR917408 QBL917408:QBN917408 QLH917408:QLJ917408 QVD917408:QVF917408 REZ917408:RFB917408 ROV917408:ROX917408 RYR917408:RYT917408 SIN917408:SIP917408 SSJ917408:SSL917408 TCF917408:TCH917408 TMB917408:TMD917408 TVX917408:TVZ917408 UFT917408:UFV917408 UPP917408:UPR917408 UZL917408:UZN917408 VJH917408:VJJ917408 VTD917408:VTF917408 WCZ917408:WDB917408 WMV917408:WMX917408 WWR917408:WWT917408 AJ982944:AL982944 KF982944:KH982944 UB982944:UD982944 ADX982944:ADZ982944 ANT982944:ANV982944 AXP982944:AXR982944 BHL982944:BHN982944 BRH982944:BRJ982944 CBD982944:CBF982944 CKZ982944:CLB982944 CUV982944:CUX982944 DER982944:DET982944 DON982944:DOP982944 DYJ982944:DYL982944 EIF982944:EIH982944 ESB982944:ESD982944 FBX982944:FBZ982944 FLT982944:FLV982944 FVP982944:FVR982944 GFL982944:GFN982944 GPH982944:GPJ982944 GZD982944:GZF982944 HIZ982944:HJB982944 HSV982944:HSX982944 ICR982944:ICT982944 IMN982944:IMP982944 IWJ982944:IWL982944 JGF982944:JGH982944 JQB982944:JQD982944 JZX982944:JZZ982944 KJT982944:KJV982944 KTP982944:KTR982944 LDL982944:LDN982944 LNH982944:LNJ982944 LXD982944:LXF982944 MGZ982944:MHB982944 MQV982944:MQX982944 NAR982944:NAT982944 NKN982944:NKP982944 NUJ982944:NUL982944 OEF982944:OEH982944 OOB982944:OOD982944 OXX982944:OXZ982944 PHT982944:PHV982944 PRP982944:PRR982944 QBL982944:QBN982944 QLH982944:QLJ982944 QVD982944:QVF982944 REZ982944:RFB982944 ROV982944:ROX982944 RYR982944:RYT982944 SIN982944:SIP982944 SSJ982944:SSL982944 TCF982944:TCH982944 TMB982944:TMD982944 TVX982944:TVZ982944 UFT982944:UFV982944 UPP982944:UPR982944 UZL982944:UZN982944 VJH982944:VJJ982944 VTD982944:VTF982944 WCZ982944:WDB982944 WMV982944:WMX982944 KF31:KH31 UB31:UD31 ADX31:ADZ31 ANT31:ANV31 AXP31:AXR31 BHL31:BHN31 BRH31:BRJ31 CBD31:CBF31 CKZ31:CLB31 CUV31:CUX31 DER31:DET31 DON31:DOP31 DYJ31:DYL31 EIF31:EIH31 ESB31:ESD31 FBX31:FBZ31 FLT31:FLV31 FVP31:FVR31 GFL31:GFN31 GPH31:GPJ31 GZD31:GZF31 HIZ31:HJB31 HSV31:HSX31 ICR31:ICT31 IMN31:IMP31 IWJ31:IWL31 JGF31:JGH31 JQB31:JQD31 JZX31:JZZ31 KJT31:KJV31 KTP31:KTR31 LDL31:LDN31 LNH31:LNJ31 LXD31:LXF31 MGZ31:MHB31 MQV31:MQX31 NAR31:NAT31 NKN31:NKP31 NUJ31:NUL31 OEF31:OEH31 OOB31:OOD31 OXX31:OXZ31 PHT31:PHV31 PRP31:PRR31 QBL31:QBN31 QLH31:QLJ31 QVD31:QVF31 REZ31:RFB31 ROV31:ROX31 RYR31:RYT31 SIN31:SIP31 SSJ31:SSL31 TCF31:TCH31 TMB31:TMD31 TVX31:TVZ31 UFT31:UFV31 UPP31:UPR31 UZL31:UZN31 VJH31:VJJ31 VTD31:VTF31 WCZ31:WDB31 WMV31:WMX31 WWR31:WWT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o se puede determinar el número de regidores ausentes registrarlos en éste campo." sqref="WXF982950:WXH982950 AX65446:AZ65446 KT65446:KV65446 UP65446:UR65446 AEL65446:AEN65446 AOH65446:AOJ65446 AYD65446:AYF65446 BHZ65446:BIB65446 BRV65446:BRX65446 CBR65446:CBT65446 CLN65446:CLP65446 CVJ65446:CVL65446 DFF65446:DFH65446 DPB65446:DPD65446 DYX65446:DYZ65446 EIT65446:EIV65446 ESP65446:ESR65446 FCL65446:FCN65446 FMH65446:FMJ65446 FWD65446:FWF65446 GFZ65446:GGB65446 GPV65446:GPX65446 GZR65446:GZT65446 HJN65446:HJP65446 HTJ65446:HTL65446 IDF65446:IDH65446 INB65446:IND65446 IWX65446:IWZ65446 JGT65446:JGV65446 JQP65446:JQR65446 KAL65446:KAN65446 KKH65446:KKJ65446 KUD65446:KUF65446 LDZ65446:LEB65446 LNV65446:LNX65446 LXR65446:LXT65446 MHN65446:MHP65446 MRJ65446:MRL65446 NBF65446:NBH65446 NLB65446:NLD65446 NUX65446:NUZ65446 OET65446:OEV65446 OOP65446:OOR65446 OYL65446:OYN65446 PIH65446:PIJ65446 PSD65446:PSF65446 QBZ65446:QCB65446 QLV65446:QLX65446 QVR65446:QVT65446 RFN65446:RFP65446 RPJ65446:RPL65446 RZF65446:RZH65446 SJB65446:SJD65446 SSX65446:SSZ65446 TCT65446:TCV65446 TMP65446:TMR65446 TWL65446:TWN65446 UGH65446:UGJ65446 UQD65446:UQF65446 UZZ65446:VAB65446 VJV65446:VJX65446 VTR65446:VTT65446 WDN65446:WDP65446 WNJ65446:WNL65446 WXF65446:WXH65446 AX130982:AZ130982 KT130982:KV130982 UP130982:UR130982 AEL130982:AEN130982 AOH130982:AOJ130982 AYD130982:AYF130982 BHZ130982:BIB130982 BRV130982:BRX130982 CBR130982:CBT130982 CLN130982:CLP130982 CVJ130982:CVL130982 DFF130982:DFH130982 DPB130982:DPD130982 DYX130982:DYZ130982 EIT130982:EIV130982 ESP130982:ESR130982 FCL130982:FCN130982 FMH130982:FMJ130982 FWD130982:FWF130982 GFZ130982:GGB130982 GPV130982:GPX130982 GZR130982:GZT130982 HJN130982:HJP130982 HTJ130982:HTL130982 IDF130982:IDH130982 INB130982:IND130982 IWX130982:IWZ130982 JGT130982:JGV130982 JQP130982:JQR130982 KAL130982:KAN130982 KKH130982:KKJ130982 KUD130982:KUF130982 LDZ130982:LEB130982 LNV130982:LNX130982 LXR130982:LXT130982 MHN130982:MHP130982 MRJ130982:MRL130982 NBF130982:NBH130982 NLB130982:NLD130982 NUX130982:NUZ130982 OET130982:OEV130982 OOP130982:OOR130982 OYL130982:OYN130982 PIH130982:PIJ130982 PSD130982:PSF130982 QBZ130982:QCB130982 QLV130982:QLX130982 QVR130982:QVT130982 RFN130982:RFP130982 RPJ130982:RPL130982 RZF130982:RZH130982 SJB130982:SJD130982 SSX130982:SSZ130982 TCT130982:TCV130982 TMP130982:TMR130982 TWL130982:TWN130982 UGH130982:UGJ130982 UQD130982:UQF130982 UZZ130982:VAB130982 VJV130982:VJX130982 VTR130982:VTT130982 WDN130982:WDP130982 WNJ130982:WNL130982 WXF130982:WXH130982 AX196518:AZ196518 KT196518:KV196518 UP196518:UR196518 AEL196518:AEN196518 AOH196518:AOJ196518 AYD196518:AYF196518 BHZ196518:BIB196518 BRV196518:BRX196518 CBR196518:CBT196518 CLN196518:CLP196518 CVJ196518:CVL196518 DFF196518:DFH196518 DPB196518:DPD196518 DYX196518:DYZ196518 EIT196518:EIV196518 ESP196518:ESR196518 FCL196518:FCN196518 FMH196518:FMJ196518 FWD196518:FWF196518 GFZ196518:GGB196518 GPV196518:GPX196518 GZR196518:GZT196518 HJN196518:HJP196518 HTJ196518:HTL196518 IDF196518:IDH196518 INB196518:IND196518 IWX196518:IWZ196518 JGT196518:JGV196518 JQP196518:JQR196518 KAL196518:KAN196518 KKH196518:KKJ196518 KUD196518:KUF196518 LDZ196518:LEB196518 LNV196518:LNX196518 LXR196518:LXT196518 MHN196518:MHP196518 MRJ196518:MRL196518 NBF196518:NBH196518 NLB196518:NLD196518 NUX196518:NUZ196518 OET196518:OEV196518 OOP196518:OOR196518 OYL196518:OYN196518 PIH196518:PIJ196518 PSD196518:PSF196518 QBZ196518:QCB196518 QLV196518:QLX196518 QVR196518:QVT196518 RFN196518:RFP196518 RPJ196518:RPL196518 RZF196518:RZH196518 SJB196518:SJD196518 SSX196518:SSZ196518 TCT196518:TCV196518 TMP196518:TMR196518 TWL196518:TWN196518 UGH196518:UGJ196518 UQD196518:UQF196518 UZZ196518:VAB196518 VJV196518:VJX196518 VTR196518:VTT196518 WDN196518:WDP196518 WNJ196518:WNL196518 WXF196518:WXH196518 AX262054:AZ262054 KT262054:KV262054 UP262054:UR262054 AEL262054:AEN262054 AOH262054:AOJ262054 AYD262054:AYF262054 BHZ262054:BIB262054 BRV262054:BRX262054 CBR262054:CBT262054 CLN262054:CLP262054 CVJ262054:CVL262054 DFF262054:DFH262054 DPB262054:DPD262054 DYX262054:DYZ262054 EIT262054:EIV262054 ESP262054:ESR262054 FCL262054:FCN262054 FMH262054:FMJ262054 FWD262054:FWF262054 GFZ262054:GGB262054 GPV262054:GPX262054 GZR262054:GZT262054 HJN262054:HJP262054 HTJ262054:HTL262054 IDF262054:IDH262054 INB262054:IND262054 IWX262054:IWZ262054 JGT262054:JGV262054 JQP262054:JQR262054 KAL262054:KAN262054 KKH262054:KKJ262054 KUD262054:KUF262054 LDZ262054:LEB262054 LNV262054:LNX262054 LXR262054:LXT262054 MHN262054:MHP262054 MRJ262054:MRL262054 NBF262054:NBH262054 NLB262054:NLD262054 NUX262054:NUZ262054 OET262054:OEV262054 OOP262054:OOR262054 OYL262054:OYN262054 PIH262054:PIJ262054 PSD262054:PSF262054 QBZ262054:QCB262054 QLV262054:QLX262054 QVR262054:QVT262054 RFN262054:RFP262054 RPJ262054:RPL262054 RZF262054:RZH262054 SJB262054:SJD262054 SSX262054:SSZ262054 TCT262054:TCV262054 TMP262054:TMR262054 TWL262054:TWN262054 UGH262054:UGJ262054 UQD262054:UQF262054 UZZ262054:VAB262054 VJV262054:VJX262054 VTR262054:VTT262054 WDN262054:WDP262054 WNJ262054:WNL262054 WXF262054:WXH262054 AX327590:AZ327590 KT327590:KV327590 UP327590:UR327590 AEL327590:AEN327590 AOH327590:AOJ327590 AYD327590:AYF327590 BHZ327590:BIB327590 BRV327590:BRX327590 CBR327590:CBT327590 CLN327590:CLP327590 CVJ327590:CVL327590 DFF327590:DFH327590 DPB327590:DPD327590 DYX327590:DYZ327590 EIT327590:EIV327590 ESP327590:ESR327590 FCL327590:FCN327590 FMH327590:FMJ327590 FWD327590:FWF327590 GFZ327590:GGB327590 GPV327590:GPX327590 GZR327590:GZT327590 HJN327590:HJP327590 HTJ327590:HTL327590 IDF327590:IDH327590 INB327590:IND327590 IWX327590:IWZ327590 JGT327590:JGV327590 JQP327590:JQR327590 KAL327590:KAN327590 KKH327590:KKJ327590 KUD327590:KUF327590 LDZ327590:LEB327590 LNV327590:LNX327590 LXR327590:LXT327590 MHN327590:MHP327590 MRJ327590:MRL327590 NBF327590:NBH327590 NLB327590:NLD327590 NUX327590:NUZ327590 OET327590:OEV327590 OOP327590:OOR327590 OYL327590:OYN327590 PIH327590:PIJ327590 PSD327590:PSF327590 QBZ327590:QCB327590 QLV327590:QLX327590 QVR327590:QVT327590 RFN327590:RFP327590 RPJ327590:RPL327590 RZF327590:RZH327590 SJB327590:SJD327590 SSX327590:SSZ327590 TCT327590:TCV327590 TMP327590:TMR327590 TWL327590:TWN327590 UGH327590:UGJ327590 UQD327590:UQF327590 UZZ327590:VAB327590 VJV327590:VJX327590 VTR327590:VTT327590 WDN327590:WDP327590 WNJ327590:WNL327590 WXF327590:WXH327590 AX393126:AZ393126 KT393126:KV393126 UP393126:UR393126 AEL393126:AEN393126 AOH393126:AOJ393126 AYD393126:AYF393126 BHZ393126:BIB393126 BRV393126:BRX393126 CBR393126:CBT393126 CLN393126:CLP393126 CVJ393126:CVL393126 DFF393126:DFH393126 DPB393126:DPD393126 DYX393126:DYZ393126 EIT393126:EIV393126 ESP393126:ESR393126 FCL393126:FCN393126 FMH393126:FMJ393126 FWD393126:FWF393126 GFZ393126:GGB393126 GPV393126:GPX393126 GZR393126:GZT393126 HJN393126:HJP393126 HTJ393126:HTL393126 IDF393126:IDH393126 INB393126:IND393126 IWX393126:IWZ393126 JGT393126:JGV393126 JQP393126:JQR393126 KAL393126:KAN393126 KKH393126:KKJ393126 KUD393126:KUF393126 LDZ393126:LEB393126 LNV393126:LNX393126 LXR393126:LXT393126 MHN393126:MHP393126 MRJ393126:MRL393126 NBF393126:NBH393126 NLB393126:NLD393126 NUX393126:NUZ393126 OET393126:OEV393126 OOP393126:OOR393126 OYL393126:OYN393126 PIH393126:PIJ393126 PSD393126:PSF393126 QBZ393126:QCB393126 QLV393126:QLX393126 QVR393126:QVT393126 RFN393126:RFP393126 RPJ393126:RPL393126 RZF393126:RZH393126 SJB393126:SJD393126 SSX393126:SSZ393126 TCT393126:TCV393126 TMP393126:TMR393126 TWL393126:TWN393126 UGH393126:UGJ393126 UQD393126:UQF393126 UZZ393126:VAB393126 VJV393126:VJX393126 VTR393126:VTT393126 WDN393126:WDP393126 WNJ393126:WNL393126 WXF393126:WXH393126 AX458662:AZ458662 KT458662:KV458662 UP458662:UR458662 AEL458662:AEN458662 AOH458662:AOJ458662 AYD458662:AYF458662 BHZ458662:BIB458662 BRV458662:BRX458662 CBR458662:CBT458662 CLN458662:CLP458662 CVJ458662:CVL458662 DFF458662:DFH458662 DPB458662:DPD458662 DYX458662:DYZ458662 EIT458662:EIV458662 ESP458662:ESR458662 FCL458662:FCN458662 FMH458662:FMJ458662 FWD458662:FWF458662 GFZ458662:GGB458662 GPV458662:GPX458662 GZR458662:GZT458662 HJN458662:HJP458662 HTJ458662:HTL458662 IDF458662:IDH458662 INB458662:IND458662 IWX458662:IWZ458662 JGT458662:JGV458662 JQP458662:JQR458662 KAL458662:KAN458662 KKH458662:KKJ458662 KUD458662:KUF458662 LDZ458662:LEB458662 LNV458662:LNX458662 LXR458662:LXT458662 MHN458662:MHP458662 MRJ458662:MRL458662 NBF458662:NBH458662 NLB458662:NLD458662 NUX458662:NUZ458662 OET458662:OEV458662 OOP458662:OOR458662 OYL458662:OYN458662 PIH458662:PIJ458662 PSD458662:PSF458662 QBZ458662:QCB458662 QLV458662:QLX458662 QVR458662:QVT458662 RFN458662:RFP458662 RPJ458662:RPL458662 RZF458662:RZH458662 SJB458662:SJD458662 SSX458662:SSZ458662 TCT458662:TCV458662 TMP458662:TMR458662 TWL458662:TWN458662 UGH458662:UGJ458662 UQD458662:UQF458662 UZZ458662:VAB458662 VJV458662:VJX458662 VTR458662:VTT458662 WDN458662:WDP458662 WNJ458662:WNL458662 WXF458662:WXH458662 AX524198:AZ524198 KT524198:KV524198 UP524198:UR524198 AEL524198:AEN524198 AOH524198:AOJ524198 AYD524198:AYF524198 BHZ524198:BIB524198 BRV524198:BRX524198 CBR524198:CBT524198 CLN524198:CLP524198 CVJ524198:CVL524198 DFF524198:DFH524198 DPB524198:DPD524198 DYX524198:DYZ524198 EIT524198:EIV524198 ESP524198:ESR524198 FCL524198:FCN524198 FMH524198:FMJ524198 FWD524198:FWF524198 GFZ524198:GGB524198 GPV524198:GPX524198 GZR524198:GZT524198 HJN524198:HJP524198 HTJ524198:HTL524198 IDF524198:IDH524198 INB524198:IND524198 IWX524198:IWZ524198 JGT524198:JGV524198 JQP524198:JQR524198 KAL524198:KAN524198 KKH524198:KKJ524198 KUD524198:KUF524198 LDZ524198:LEB524198 LNV524198:LNX524198 LXR524198:LXT524198 MHN524198:MHP524198 MRJ524198:MRL524198 NBF524198:NBH524198 NLB524198:NLD524198 NUX524198:NUZ524198 OET524198:OEV524198 OOP524198:OOR524198 OYL524198:OYN524198 PIH524198:PIJ524198 PSD524198:PSF524198 QBZ524198:QCB524198 QLV524198:QLX524198 QVR524198:QVT524198 RFN524198:RFP524198 RPJ524198:RPL524198 RZF524198:RZH524198 SJB524198:SJD524198 SSX524198:SSZ524198 TCT524198:TCV524198 TMP524198:TMR524198 TWL524198:TWN524198 UGH524198:UGJ524198 UQD524198:UQF524198 UZZ524198:VAB524198 VJV524198:VJX524198 VTR524198:VTT524198 WDN524198:WDP524198 WNJ524198:WNL524198 WXF524198:WXH524198 AX589734:AZ589734 KT589734:KV589734 UP589734:UR589734 AEL589734:AEN589734 AOH589734:AOJ589734 AYD589734:AYF589734 BHZ589734:BIB589734 BRV589734:BRX589734 CBR589734:CBT589734 CLN589734:CLP589734 CVJ589734:CVL589734 DFF589734:DFH589734 DPB589734:DPD589734 DYX589734:DYZ589734 EIT589734:EIV589734 ESP589734:ESR589734 FCL589734:FCN589734 FMH589734:FMJ589734 FWD589734:FWF589734 GFZ589734:GGB589734 GPV589734:GPX589734 GZR589734:GZT589734 HJN589734:HJP589734 HTJ589734:HTL589734 IDF589734:IDH589734 INB589734:IND589734 IWX589734:IWZ589734 JGT589734:JGV589734 JQP589734:JQR589734 KAL589734:KAN589734 KKH589734:KKJ589734 KUD589734:KUF589734 LDZ589734:LEB589734 LNV589734:LNX589734 LXR589734:LXT589734 MHN589734:MHP589734 MRJ589734:MRL589734 NBF589734:NBH589734 NLB589734:NLD589734 NUX589734:NUZ589734 OET589734:OEV589734 OOP589734:OOR589734 OYL589734:OYN589734 PIH589734:PIJ589734 PSD589734:PSF589734 QBZ589734:QCB589734 QLV589734:QLX589734 QVR589734:QVT589734 RFN589734:RFP589734 RPJ589734:RPL589734 RZF589734:RZH589734 SJB589734:SJD589734 SSX589734:SSZ589734 TCT589734:TCV589734 TMP589734:TMR589734 TWL589734:TWN589734 UGH589734:UGJ589734 UQD589734:UQF589734 UZZ589734:VAB589734 VJV589734:VJX589734 VTR589734:VTT589734 WDN589734:WDP589734 WNJ589734:WNL589734 WXF589734:WXH589734 AX655270:AZ655270 KT655270:KV655270 UP655270:UR655270 AEL655270:AEN655270 AOH655270:AOJ655270 AYD655270:AYF655270 BHZ655270:BIB655270 BRV655270:BRX655270 CBR655270:CBT655270 CLN655270:CLP655270 CVJ655270:CVL655270 DFF655270:DFH655270 DPB655270:DPD655270 DYX655270:DYZ655270 EIT655270:EIV655270 ESP655270:ESR655270 FCL655270:FCN655270 FMH655270:FMJ655270 FWD655270:FWF655270 GFZ655270:GGB655270 GPV655270:GPX655270 GZR655270:GZT655270 HJN655270:HJP655270 HTJ655270:HTL655270 IDF655270:IDH655270 INB655270:IND655270 IWX655270:IWZ655270 JGT655270:JGV655270 JQP655270:JQR655270 KAL655270:KAN655270 KKH655270:KKJ655270 KUD655270:KUF655270 LDZ655270:LEB655270 LNV655270:LNX655270 LXR655270:LXT655270 MHN655270:MHP655270 MRJ655270:MRL655270 NBF655270:NBH655270 NLB655270:NLD655270 NUX655270:NUZ655270 OET655270:OEV655270 OOP655270:OOR655270 OYL655270:OYN655270 PIH655270:PIJ655270 PSD655270:PSF655270 QBZ655270:QCB655270 QLV655270:QLX655270 QVR655270:QVT655270 RFN655270:RFP655270 RPJ655270:RPL655270 RZF655270:RZH655270 SJB655270:SJD655270 SSX655270:SSZ655270 TCT655270:TCV655270 TMP655270:TMR655270 TWL655270:TWN655270 UGH655270:UGJ655270 UQD655270:UQF655270 UZZ655270:VAB655270 VJV655270:VJX655270 VTR655270:VTT655270 WDN655270:WDP655270 WNJ655270:WNL655270 WXF655270:WXH655270 AX720806:AZ720806 KT720806:KV720806 UP720806:UR720806 AEL720806:AEN720806 AOH720806:AOJ720806 AYD720806:AYF720806 BHZ720806:BIB720806 BRV720806:BRX720806 CBR720806:CBT720806 CLN720806:CLP720806 CVJ720806:CVL720806 DFF720806:DFH720806 DPB720806:DPD720806 DYX720806:DYZ720806 EIT720806:EIV720806 ESP720806:ESR720806 FCL720806:FCN720806 FMH720806:FMJ720806 FWD720806:FWF720806 GFZ720806:GGB720806 GPV720806:GPX720806 GZR720806:GZT720806 HJN720806:HJP720806 HTJ720806:HTL720806 IDF720806:IDH720806 INB720806:IND720806 IWX720806:IWZ720806 JGT720806:JGV720806 JQP720806:JQR720806 KAL720806:KAN720806 KKH720806:KKJ720806 KUD720806:KUF720806 LDZ720806:LEB720806 LNV720806:LNX720806 LXR720806:LXT720806 MHN720806:MHP720806 MRJ720806:MRL720806 NBF720806:NBH720806 NLB720806:NLD720806 NUX720806:NUZ720806 OET720806:OEV720806 OOP720806:OOR720806 OYL720806:OYN720806 PIH720806:PIJ720806 PSD720806:PSF720806 QBZ720806:QCB720806 QLV720806:QLX720806 QVR720806:QVT720806 RFN720806:RFP720806 RPJ720806:RPL720806 RZF720806:RZH720806 SJB720806:SJD720806 SSX720806:SSZ720806 TCT720806:TCV720806 TMP720806:TMR720806 TWL720806:TWN720806 UGH720806:UGJ720806 UQD720806:UQF720806 UZZ720806:VAB720806 VJV720806:VJX720806 VTR720806:VTT720806 WDN720806:WDP720806 WNJ720806:WNL720806 WXF720806:WXH720806 AX786342:AZ786342 KT786342:KV786342 UP786342:UR786342 AEL786342:AEN786342 AOH786342:AOJ786342 AYD786342:AYF786342 BHZ786342:BIB786342 BRV786342:BRX786342 CBR786342:CBT786342 CLN786342:CLP786342 CVJ786342:CVL786342 DFF786342:DFH786342 DPB786342:DPD786342 DYX786342:DYZ786342 EIT786342:EIV786342 ESP786342:ESR786342 FCL786342:FCN786342 FMH786342:FMJ786342 FWD786342:FWF786342 GFZ786342:GGB786342 GPV786342:GPX786342 GZR786342:GZT786342 HJN786342:HJP786342 HTJ786342:HTL786342 IDF786342:IDH786342 INB786342:IND786342 IWX786342:IWZ786342 JGT786342:JGV786342 JQP786342:JQR786342 KAL786342:KAN786342 KKH786342:KKJ786342 KUD786342:KUF786342 LDZ786342:LEB786342 LNV786342:LNX786342 LXR786342:LXT786342 MHN786342:MHP786342 MRJ786342:MRL786342 NBF786342:NBH786342 NLB786342:NLD786342 NUX786342:NUZ786342 OET786342:OEV786342 OOP786342:OOR786342 OYL786342:OYN786342 PIH786342:PIJ786342 PSD786342:PSF786342 QBZ786342:QCB786342 QLV786342:QLX786342 QVR786342:QVT786342 RFN786342:RFP786342 RPJ786342:RPL786342 RZF786342:RZH786342 SJB786342:SJD786342 SSX786342:SSZ786342 TCT786342:TCV786342 TMP786342:TMR786342 TWL786342:TWN786342 UGH786342:UGJ786342 UQD786342:UQF786342 UZZ786342:VAB786342 VJV786342:VJX786342 VTR786342:VTT786342 WDN786342:WDP786342 WNJ786342:WNL786342 WXF786342:WXH786342 AX851878:AZ851878 KT851878:KV851878 UP851878:UR851878 AEL851878:AEN851878 AOH851878:AOJ851878 AYD851878:AYF851878 BHZ851878:BIB851878 BRV851878:BRX851878 CBR851878:CBT851878 CLN851878:CLP851878 CVJ851878:CVL851878 DFF851878:DFH851878 DPB851878:DPD851878 DYX851878:DYZ851878 EIT851878:EIV851878 ESP851878:ESR851878 FCL851878:FCN851878 FMH851878:FMJ851878 FWD851878:FWF851878 GFZ851878:GGB851878 GPV851878:GPX851878 GZR851878:GZT851878 HJN851878:HJP851878 HTJ851878:HTL851878 IDF851878:IDH851878 INB851878:IND851878 IWX851878:IWZ851878 JGT851878:JGV851878 JQP851878:JQR851878 KAL851878:KAN851878 KKH851878:KKJ851878 KUD851878:KUF851878 LDZ851878:LEB851878 LNV851878:LNX851878 LXR851878:LXT851878 MHN851878:MHP851878 MRJ851878:MRL851878 NBF851878:NBH851878 NLB851878:NLD851878 NUX851878:NUZ851878 OET851878:OEV851878 OOP851878:OOR851878 OYL851878:OYN851878 PIH851878:PIJ851878 PSD851878:PSF851878 QBZ851878:QCB851878 QLV851878:QLX851878 QVR851878:QVT851878 RFN851878:RFP851878 RPJ851878:RPL851878 RZF851878:RZH851878 SJB851878:SJD851878 SSX851878:SSZ851878 TCT851878:TCV851878 TMP851878:TMR851878 TWL851878:TWN851878 UGH851878:UGJ851878 UQD851878:UQF851878 UZZ851878:VAB851878 VJV851878:VJX851878 VTR851878:VTT851878 WDN851878:WDP851878 WNJ851878:WNL851878 WXF851878:WXH851878 AX917414:AZ917414 KT917414:KV917414 UP917414:UR917414 AEL917414:AEN917414 AOH917414:AOJ917414 AYD917414:AYF917414 BHZ917414:BIB917414 BRV917414:BRX917414 CBR917414:CBT917414 CLN917414:CLP917414 CVJ917414:CVL917414 DFF917414:DFH917414 DPB917414:DPD917414 DYX917414:DYZ917414 EIT917414:EIV917414 ESP917414:ESR917414 FCL917414:FCN917414 FMH917414:FMJ917414 FWD917414:FWF917414 GFZ917414:GGB917414 GPV917414:GPX917414 GZR917414:GZT917414 HJN917414:HJP917414 HTJ917414:HTL917414 IDF917414:IDH917414 INB917414:IND917414 IWX917414:IWZ917414 JGT917414:JGV917414 JQP917414:JQR917414 KAL917414:KAN917414 KKH917414:KKJ917414 KUD917414:KUF917414 LDZ917414:LEB917414 LNV917414:LNX917414 LXR917414:LXT917414 MHN917414:MHP917414 MRJ917414:MRL917414 NBF917414:NBH917414 NLB917414:NLD917414 NUX917414:NUZ917414 OET917414:OEV917414 OOP917414:OOR917414 OYL917414:OYN917414 PIH917414:PIJ917414 PSD917414:PSF917414 QBZ917414:QCB917414 QLV917414:QLX917414 QVR917414:QVT917414 RFN917414:RFP917414 RPJ917414:RPL917414 RZF917414:RZH917414 SJB917414:SJD917414 SSX917414:SSZ917414 TCT917414:TCV917414 TMP917414:TMR917414 TWL917414:TWN917414 UGH917414:UGJ917414 UQD917414:UQF917414 UZZ917414:VAB917414 VJV917414:VJX917414 VTR917414:VTT917414 WDN917414:WDP917414 WNJ917414:WNL917414 WXF917414:WXH917414 AX982950:AZ982950 KT982950:KV982950 UP982950:UR982950 AEL982950:AEN982950 AOH982950:AOJ982950 AYD982950:AYF982950 BHZ982950:BIB982950 BRV982950:BRX982950 CBR982950:CBT982950 CLN982950:CLP982950 CVJ982950:CVL982950 DFF982950:DFH982950 DPB982950:DPD982950 DYX982950:DYZ982950 EIT982950:EIV982950 ESP982950:ESR982950 FCL982950:FCN982950 FMH982950:FMJ982950 FWD982950:FWF982950 GFZ982950:GGB982950 GPV982950:GPX982950 GZR982950:GZT982950 HJN982950:HJP982950 HTJ982950:HTL982950 IDF982950:IDH982950 INB982950:IND982950 IWX982950:IWZ982950 JGT982950:JGV982950 JQP982950:JQR982950 KAL982950:KAN982950 KKH982950:KKJ982950 KUD982950:KUF982950 LDZ982950:LEB982950 LNV982950:LNX982950 LXR982950:LXT982950 MHN982950:MHP982950 MRJ982950:MRL982950 NBF982950:NBH982950 NLB982950:NLD982950 NUX982950:NUZ982950 OET982950:OEV982950 OOP982950:OOR982950 OYL982950:OYN982950 PIH982950:PIJ982950 PSD982950:PSF982950 QBZ982950:QCB982950 QLV982950:QLX982950 QVR982950:QVT982950 RFN982950:RFP982950 RPJ982950:RPL982950 RZF982950:RZH982950 SJB982950:SJD982950 SSX982950:SSZ982950 TCT982950:TCV982950 TMP982950:TMR982950 TWL982950:TWN982950 UGH982950:UGJ982950 UQD982950:UQF982950 UZZ982950:VAB982950 VJV982950:VJX982950 VTR982950:VTT982950 WDN982950:WDP982950 WNJ982950:WNL982950 KT37:KV37 UP37:UR37 AEL37:AEN37 AOH37:AOJ37 AYD37:AYF37 BHZ37:BIB37 BRV37:BRX37 CBR37:CBT37 CLN37:CLP37 CVJ37:CVL37 DFF37:DFH37 DPB37:DPD37 DYX37:DYZ37 EIT37:EIV37 ESP37:ESR37 FCL37:FCN37 FMH37:FMJ37 FWD37:FWF37 GFZ37:GGB37 GPV37:GPX37 GZR37:GZT37 HJN37:HJP37 HTJ37:HTL37 IDF37:IDH37 INB37:IND37 IWX37:IWZ37 JGT37:JGV37 JQP37:JQR37 KAL37:KAN37 KKH37:KKJ37 KUD37:KUF37 LDZ37:LEB37 LNV37:LNX37 LXR37:LXT37 MHN37:MHP37 MRJ37:MRL37 NBF37:NBH37 NLB37:NLD37 NUX37:NUZ37 OET37:OEV37 OOP37:OOR37 OYL37:OYN37 PIH37:PIJ37 PSD37:PSF37 QBZ37:QCB37 QLV37:QLX37 QVR37:QVT37 RFN37:RFP37 RPJ37:RPL37 RZF37:RZH37 SJB37:SJD37 SSX37:SSZ37 TCT37:TCV37 TMP37:TMR37 TWL37:TWN37 UGH37:UGJ37 UQD37:UQF37 UZZ37:VAB37 VJV37:VJX37 VTR37:VTT37 WDN37:WDP37 WNJ37:WNL37 WXF37:WXH37">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describe el número de regidores asistente, ingresarlo en éste campo el dato." sqref="WXF982948:WXH982948 AX65444:AZ65444 KT65444:KV65444 UP65444:UR65444 AEL65444:AEN65444 AOH65444:AOJ65444 AYD65444:AYF65444 BHZ65444:BIB65444 BRV65444:BRX65444 CBR65444:CBT65444 CLN65444:CLP65444 CVJ65444:CVL65444 DFF65444:DFH65444 DPB65444:DPD65444 DYX65444:DYZ65444 EIT65444:EIV65444 ESP65444:ESR65444 FCL65444:FCN65444 FMH65444:FMJ65444 FWD65444:FWF65444 GFZ65444:GGB65444 GPV65444:GPX65444 GZR65444:GZT65444 HJN65444:HJP65444 HTJ65444:HTL65444 IDF65444:IDH65444 INB65444:IND65444 IWX65444:IWZ65444 JGT65444:JGV65444 JQP65444:JQR65444 KAL65444:KAN65444 KKH65444:KKJ65444 KUD65444:KUF65444 LDZ65444:LEB65444 LNV65444:LNX65444 LXR65444:LXT65444 MHN65444:MHP65444 MRJ65444:MRL65444 NBF65444:NBH65444 NLB65444:NLD65444 NUX65444:NUZ65444 OET65444:OEV65444 OOP65444:OOR65444 OYL65444:OYN65444 PIH65444:PIJ65444 PSD65444:PSF65444 QBZ65444:QCB65444 QLV65444:QLX65444 QVR65444:QVT65444 RFN65444:RFP65444 RPJ65444:RPL65444 RZF65444:RZH65444 SJB65444:SJD65444 SSX65444:SSZ65444 TCT65444:TCV65444 TMP65444:TMR65444 TWL65444:TWN65444 UGH65444:UGJ65444 UQD65444:UQF65444 UZZ65444:VAB65444 VJV65444:VJX65444 VTR65444:VTT65444 WDN65444:WDP65444 WNJ65444:WNL65444 WXF65444:WXH65444 AX130980:AZ130980 KT130980:KV130980 UP130980:UR130980 AEL130980:AEN130980 AOH130980:AOJ130980 AYD130980:AYF130980 BHZ130980:BIB130980 BRV130980:BRX130980 CBR130980:CBT130980 CLN130980:CLP130980 CVJ130980:CVL130980 DFF130980:DFH130980 DPB130980:DPD130980 DYX130980:DYZ130980 EIT130980:EIV130980 ESP130980:ESR130980 FCL130980:FCN130980 FMH130980:FMJ130980 FWD130980:FWF130980 GFZ130980:GGB130980 GPV130980:GPX130980 GZR130980:GZT130980 HJN130980:HJP130980 HTJ130980:HTL130980 IDF130980:IDH130980 INB130980:IND130980 IWX130980:IWZ130980 JGT130980:JGV130980 JQP130980:JQR130980 KAL130980:KAN130980 KKH130980:KKJ130980 KUD130980:KUF130980 LDZ130980:LEB130980 LNV130980:LNX130980 LXR130980:LXT130980 MHN130980:MHP130980 MRJ130980:MRL130980 NBF130980:NBH130980 NLB130980:NLD130980 NUX130980:NUZ130980 OET130980:OEV130980 OOP130980:OOR130980 OYL130980:OYN130980 PIH130980:PIJ130980 PSD130980:PSF130980 QBZ130980:QCB130980 QLV130980:QLX130980 QVR130980:QVT130980 RFN130980:RFP130980 RPJ130980:RPL130980 RZF130980:RZH130980 SJB130980:SJD130980 SSX130980:SSZ130980 TCT130980:TCV130980 TMP130980:TMR130980 TWL130980:TWN130980 UGH130980:UGJ130980 UQD130980:UQF130980 UZZ130980:VAB130980 VJV130980:VJX130980 VTR130980:VTT130980 WDN130980:WDP130980 WNJ130980:WNL130980 WXF130980:WXH130980 AX196516:AZ196516 KT196516:KV196516 UP196516:UR196516 AEL196516:AEN196516 AOH196516:AOJ196516 AYD196516:AYF196516 BHZ196516:BIB196516 BRV196516:BRX196516 CBR196516:CBT196516 CLN196516:CLP196516 CVJ196516:CVL196516 DFF196516:DFH196516 DPB196516:DPD196516 DYX196516:DYZ196516 EIT196516:EIV196516 ESP196516:ESR196516 FCL196516:FCN196516 FMH196516:FMJ196516 FWD196516:FWF196516 GFZ196516:GGB196516 GPV196516:GPX196516 GZR196516:GZT196516 HJN196516:HJP196516 HTJ196516:HTL196516 IDF196516:IDH196516 INB196516:IND196516 IWX196516:IWZ196516 JGT196516:JGV196516 JQP196516:JQR196516 KAL196516:KAN196516 KKH196516:KKJ196516 KUD196516:KUF196516 LDZ196516:LEB196516 LNV196516:LNX196516 LXR196516:LXT196516 MHN196516:MHP196516 MRJ196516:MRL196516 NBF196516:NBH196516 NLB196516:NLD196516 NUX196516:NUZ196516 OET196516:OEV196516 OOP196516:OOR196516 OYL196516:OYN196516 PIH196516:PIJ196516 PSD196516:PSF196516 QBZ196516:QCB196516 QLV196516:QLX196516 QVR196516:QVT196516 RFN196516:RFP196516 RPJ196516:RPL196516 RZF196516:RZH196516 SJB196516:SJD196516 SSX196516:SSZ196516 TCT196516:TCV196516 TMP196516:TMR196516 TWL196516:TWN196516 UGH196516:UGJ196516 UQD196516:UQF196516 UZZ196516:VAB196516 VJV196516:VJX196516 VTR196516:VTT196516 WDN196516:WDP196516 WNJ196516:WNL196516 WXF196516:WXH196516 AX262052:AZ262052 KT262052:KV262052 UP262052:UR262052 AEL262052:AEN262052 AOH262052:AOJ262052 AYD262052:AYF262052 BHZ262052:BIB262052 BRV262052:BRX262052 CBR262052:CBT262052 CLN262052:CLP262052 CVJ262052:CVL262052 DFF262052:DFH262052 DPB262052:DPD262052 DYX262052:DYZ262052 EIT262052:EIV262052 ESP262052:ESR262052 FCL262052:FCN262052 FMH262052:FMJ262052 FWD262052:FWF262052 GFZ262052:GGB262052 GPV262052:GPX262052 GZR262052:GZT262052 HJN262052:HJP262052 HTJ262052:HTL262052 IDF262052:IDH262052 INB262052:IND262052 IWX262052:IWZ262052 JGT262052:JGV262052 JQP262052:JQR262052 KAL262052:KAN262052 KKH262052:KKJ262052 KUD262052:KUF262052 LDZ262052:LEB262052 LNV262052:LNX262052 LXR262052:LXT262052 MHN262052:MHP262052 MRJ262052:MRL262052 NBF262052:NBH262052 NLB262052:NLD262052 NUX262052:NUZ262052 OET262052:OEV262052 OOP262052:OOR262052 OYL262052:OYN262052 PIH262052:PIJ262052 PSD262052:PSF262052 QBZ262052:QCB262052 QLV262052:QLX262052 QVR262052:QVT262052 RFN262052:RFP262052 RPJ262052:RPL262052 RZF262052:RZH262052 SJB262052:SJD262052 SSX262052:SSZ262052 TCT262052:TCV262052 TMP262052:TMR262052 TWL262052:TWN262052 UGH262052:UGJ262052 UQD262052:UQF262052 UZZ262052:VAB262052 VJV262052:VJX262052 VTR262052:VTT262052 WDN262052:WDP262052 WNJ262052:WNL262052 WXF262052:WXH262052 AX327588:AZ327588 KT327588:KV327588 UP327588:UR327588 AEL327588:AEN327588 AOH327588:AOJ327588 AYD327588:AYF327588 BHZ327588:BIB327588 BRV327588:BRX327588 CBR327588:CBT327588 CLN327588:CLP327588 CVJ327588:CVL327588 DFF327588:DFH327588 DPB327588:DPD327588 DYX327588:DYZ327588 EIT327588:EIV327588 ESP327588:ESR327588 FCL327588:FCN327588 FMH327588:FMJ327588 FWD327588:FWF327588 GFZ327588:GGB327588 GPV327588:GPX327588 GZR327588:GZT327588 HJN327588:HJP327588 HTJ327588:HTL327588 IDF327588:IDH327588 INB327588:IND327588 IWX327588:IWZ327588 JGT327588:JGV327588 JQP327588:JQR327588 KAL327588:KAN327588 KKH327588:KKJ327588 KUD327588:KUF327588 LDZ327588:LEB327588 LNV327588:LNX327588 LXR327588:LXT327588 MHN327588:MHP327588 MRJ327588:MRL327588 NBF327588:NBH327588 NLB327588:NLD327588 NUX327588:NUZ327588 OET327588:OEV327588 OOP327588:OOR327588 OYL327588:OYN327588 PIH327588:PIJ327588 PSD327588:PSF327588 QBZ327588:QCB327588 QLV327588:QLX327588 QVR327588:QVT327588 RFN327588:RFP327588 RPJ327588:RPL327588 RZF327588:RZH327588 SJB327588:SJD327588 SSX327588:SSZ327588 TCT327588:TCV327588 TMP327588:TMR327588 TWL327588:TWN327588 UGH327588:UGJ327588 UQD327588:UQF327588 UZZ327588:VAB327588 VJV327588:VJX327588 VTR327588:VTT327588 WDN327588:WDP327588 WNJ327588:WNL327588 WXF327588:WXH327588 AX393124:AZ393124 KT393124:KV393124 UP393124:UR393124 AEL393124:AEN393124 AOH393124:AOJ393124 AYD393124:AYF393124 BHZ393124:BIB393124 BRV393124:BRX393124 CBR393124:CBT393124 CLN393124:CLP393124 CVJ393124:CVL393124 DFF393124:DFH393124 DPB393124:DPD393124 DYX393124:DYZ393124 EIT393124:EIV393124 ESP393124:ESR393124 FCL393124:FCN393124 FMH393124:FMJ393124 FWD393124:FWF393124 GFZ393124:GGB393124 GPV393124:GPX393124 GZR393124:GZT393124 HJN393124:HJP393124 HTJ393124:HTL393124 IDF393124:IDH393124 INB393124:IND393124 IWX393124:IWZ393124 JGT393124:JGV393124 JQP393124:JQR393124 KAL393124:KAN393124 KKH393124:KKJ393124 KUD393124:KUF393124 LDZ393124:LEB393124 LNV393124:LNX393124 LXR393124:LXT393124 MHN393124:MHP393124 MRJ393124:MRL393124 NBF393124:NBH393124 NLB393124:NLD393124 NUX393124:NUZ393124 OET393124:OEV393124 OOP393124:OOR393124 OYL393124:OYN393124 PIH393124:PIJ393124 PSD393124:PSF393124 QBZ393124:QCB393124 QLV393124:QLX393124 QVR393124:QVT393124 RFN393124:RFP393124 RPJ393124:RPL393124 RZF393124:RZH393124 SJB393124:SJD393124 SSX393124:SSZ393124 TCT393124:TCV393124 TMP393124:TMR393124 TWL393124:TWN393124 UGH393124:UGJ393124 UQD393124:UQF393124 UZZ393124:VAB393124 VJV393124:VJX393124 VTR393124:VTT393124 WDN393124:WDP393124 WNJ393124:WNL393124 WXF393124:WXH393124 AX458660:AZ458660 KT458660:KV458660 UP458660:UR458660 AEL458660:AEN458660 AOH458660:AOJ458660 AYD458660:AYF458660 BHZ458660:BIB458660 BRV458660:BRX458660 CBR458660:CBT458660 CLN458660:CLP458660 CVJ458660:CVL458660 DFF458660:DFH458660 DPB458660:DPD458660 DYX458660:DYZ458660 EIT458660:EIV458660 ESP458660:ESR458660 FCL458660:FCN458660 FMH458660:FMJ458660 FWD458660:FWF458660 GFZ458660:GGB458660 GPV458660:GPX458660 GZR458660:GZT458660 HJN458660:HJP458660 HTJ458660:HTL458660 IDF458660:IDH458660 INB458660:IND458660 IWX458660:IWZ458660 JGT458660:JGV458660 JQP458660:JQR458660 KAL458660:KAN458660 KKH458660:KKJ458660 KUD458660:KUF458660 LDZ458660:LEB458660 LNV458660:LNX458660 LXR458660:LXT458660 MHN458660:MHP458660 MRJ458660:MRL458660 NBF458660:NBH458660 NLB458660:NLD458660 NUX458660:NUZ458660 OET458660:OEV458660 OOP458660:OOR458660 OYL458660:OYN458660 PIH458660:PIJ458660 PSD458660:PSF458660 QBZ458660:QCB458660 QLV458660:QLX458660 QVR458660:QVT458660 RFN458660:RFP458660 RPJ458660:RPL458660 RZF458660:RZH458660 SJB458660:SJD458660 SSX458660:SSZ458660 TCT458660:TCV458660 TMP458660:TMR458660 TWL458660:TWN458660 UGH458660:UGJ458660 UQD458660:UQF458660 UZZ458660:VAB458660 VJV458660:VJX458660 VTR458660:VTT458660 WDN458660:WDP458660 WNJ458660:WNL458660 WXF458660:WXH458660 AX524196:AZ524196 KT524196:KV524196 UP524196:UR524196 AEL524196:AEN524196 AOH524196:AOJ524196 AYD524196:AYF524196 BHZ524196:BIB524196 BRV524196:BRX524196 CBR524196:CBT524196 CLN524196:CLP524196 CVJ524196:CVL524196 DFF524196:DFH524196 DPB524196:DPD524196 DYX524196:DYZ524196 EIT524196:EIV524196 ESP524196:ESR524196 FCL524196:FCN524196 FMH524196:FMJ524196 FWD524196:FWF524196 GFZ524196:GGB524196 GPV524196:GPX524196 GZR524196:GZT524196 HJN524196:HJP524196 HTJ524196:HTL524196 IDF524196:IDH524196 INB524196:IND524196 IWX524196:IWZ524196 JGT524196:JGV524196 JQP524196:JQR524196 KAL524196:KAN524196 KKH524196:KKJ524196 KUD524196:KUF524196 LDZ524196:LEB524196 LNV524196:LNX524196 LXR524196:LXT524196 MHN524196:MHP524196 MRJ524196:MRL524196 NBF524196:NBH524196 NLB524196:NLD524196 NUX524196:NUZ524196 OET524196:OEV524196 OOP524196:OOR524196 OYL524196:OYN524196 PIH524196:PIJ524196 PSD524196:PSF524196 QBZ524196:QCB524196 QLV524196:QLX524196 QVR524196:QVT524196 RFN524196:RFP524196 RPJ524196:RPL524196 RZF524196:RZH524196 SJB524196:SJD524196 SSX524196:SSZ524196 TCT524196:TCV524196 TMP524196:TMR524196 TWL524196:TWN524196 UGH524196:UGJ524196 UQD524196:UQF524196 UZZ524196:VAB524196 VJV524196:VJX524196 VTR524196:VTT524196 WDN524196:WDP524196 WNJ524196:WNL524196 WXF524196:WXH524196 AX589732:AZ589732 KT589732:KV589732 UP589732:UR589732 AEL589732:AEN589732 AOH589732:AOJ589732 AYD589732:AYF589732 BHZ589732:BIB589732 BRV589732:BRX589732 CBR589732:CBT589732 CLN589732:CLP589732 CVJ589732:CVL589732 DFF589732:DFH589732 DPB589732:DPD589732 DYX589732:DYZ589732 EIT589732:EIV589732 ESP589732:ESR589732 FCL589732:FCN589732 FMH589732:FMJ589732 FWD589732:FWF589732 GFZ589732:GGB589732 GPV589732:GPX589732 GZR589732:GZT589732 HJN589732:HJP589732 HTJ589732:HTL589732 IDF589732:IDH589732 INB589732:IND589732 IWX589732:IWZ589732 JGT589732:JGV589732 JQP589732:JQR589732 KAL589732:KAN589732 KKH589732:KKJ589732 KUD589732:KUF589732 LDZ589732:LEB589732 LNV589732:LNX589732 LXR589732:LXT589732 MHN589732:MHP589732 MRJ589732:MRL589732 NBF589732:NBH589732 NLB589732:NLD589732 NUX589732:NUZ589732 OET589732:OEV589732 OOP589732:OOR589732 OYL589732:OYN589732 PIH589732:PIJ589732 PSD589732:PSF589732 QBZ589732:QCB589732 QLV589732:QLX589732 QVR589732:QVT589732 RFN589732:RFP589732 RPJ589732:RPL589732 RZF589732:RZH589732 SJB589732:SJD589732 SSX589732:SSZ589732 TCT589732:TCV589732 TMP589732:TMR589732 TWL589732:TWN589732 UGH589732:UGJ589732 UQD589732:UQF589732 UZZ589732:VAB589732 VJV589732:VJX589732 VTR589732:VTT589732 WDN589732:WDP589732 WNJ589732:WNL589732 WXF589732:WXH589732 AX655268:AZ655268 KT655268:KV655268 UP655268:UR655268 AEL655268:AEN655268 AOH655268:AOJ655268 AYD655268:AYF655268 BHZ655268:BIB655268 BRV655268:BRX655268 CBR655268:CBT655268 CLN655268:CLP655268 CVJ655268:CVL655268 DFF655268:DFH655268 DPB655268:DPD655268 DYX655268:DYZ655268 EIT655268:EIV655268 ESP655268:ESR655268 FCL655268:FCN655268 FMH655268:FMJ655268 FWD655268:FWF655268 GFZ655268:GGB655268 GPV655268:GPX655268 GZR655268:GZT655268 HJN655268:HJP655268 HTJ655268:HTL655268 IDF655268:IDH655268 INB655268:IND655268 IWX655268:IWZ655268 JGT655268:JGV655268 JQP655268:JQR655268 KAL655268:KAN655268 KKH655268:KKJ655268 KUD655268:KUF655268 LDZ655268:LEB655268 LNV655268:LNX655268 LXR655268:LXT655268 MHN655268:MHP655268 MRJ655268:MRL655268 NBF655268:NBH655268 NLB655268:NLD655268 NUX655268:NUZ655268 OET655268:OEV655268 OOP655268:OOR655268 OYL655268:OYN655268 PIH655268:PIJ655268 PSD655268:PSF655268 QBZ655268:QCB655268 QLV655268:QLX655268 QVR655268:QVT655268 RFN655268:RFP655268 RPJ655268:RPL655268 RZF655268:RZH655268 SJB655268:SJD655268 SSX655268:SSZ655268 TCT655268:TCV655268 TMP655268:TMR655268 TWL655268:TWN655268 UGH655268:UGJ655268 UQD655268:UQF655268 UZZ655268:VAB655268 VJV655268:VJX655268 VTR655268:VTT655268 WDN655268:WDP655268 WNJ655268:WNL655268 WXF655268:WXH655268 AX720804:AZ720804 KT720804:KV720804 UP720804:UR720804 AEL720804:AEN720804 AOH720804:AOJ720804 AYD720804:AYF720804 BHZ720804:BIB720804 BRV720804:BRX720804 CBR720804:CBT720804 CLN720804:CLP720804 CVJ720804:CVL720804 DFF720804:DFH720804 DPB720804:DPD720804 DYX720804:DYZ720804 EIT720804:EIV720804 ESP720804:ESR720804 FCL720804:FCN720804 FMH720804:FMJ720804 FWD720804:FWF720804 GFZ720804:GGB720804 GPV720804:GPX720804 GZR720804:GZT720804 HJN720804:HJP720804 HTJ720804:HTL720804 IDF720804:IDH720804 INB720804:IND720804 IWX720804:IWZ720804 JGT720804:JGV720804 JQP720804:JQR720804 KAL720804:KAN720804 KKH720804:KKJ720804 KUD720804:KUF720804 LDZ720804:LEB720804 LNV720804:LNX720804 LXR720804:LXT720804 MHN720804:MHP720804 MRJ720804:MRL720804 NBF720804:NBH720804 NLB720804:NLD720804 NUX720804:NUZ720804 OET720804:OEV720804 OOP720804:OOR720804 OYL720804:OYN720804 PIH720804:PIJ720804 PSD720804:PSF720804 QBZ720804:QCB720804 QLV720804:QLX720804 QVR720804:QVT720804 RFN720804:RFP720804 RPJ720804:RPL720804 RZF720804:RZH720804 SJB720804:SJD720804 SSX720804:SSZ720804 TCT720804:TCV720804 TMP720804:TMR720804 TWL720804:TWN720804 UGH720804:UGJ720804 UQD720804:UQF720804 UZZ720804:VAB720804 VJV720804:VJX720804 VTR720804:VTT720804 WDN720804:WDP720804 WNJ720804:WNL720804 WXF720804:WXH720804 AX786340:AZ786340 KT786340:KV786340 UP786340:UR786340 AEL786340:AEN786340 AOH786340:AOJ786340 AYD786340:AYF786340 BHZ786340:BIB786340 BRV786340:BRX786340 CBR786340:CBT786340 CLN786340:CLP786340 CVJ786340:CVL786340 DFF786340:DFH786340 DPB786340:DPD786340 DYX786340:DYZ786340 EIT786340:EIV786340 ESP786340:ESR786340 FCL786340:FCN786340 FMH786340:FMJ786340 FWD786340:FWF786340 GFZ786340:GGB786340 GPV786340:GPX786340 GZR786340:GZT786340 HJN786340:HJP786340 HTJ786340:HTL786340 IDF786340:IDH786340 INB786340:IND786340 IWX786340:IWZ786340 JGT786340:JGV786340 JQP786340:JQR786340 KAL786340:KAN786340 KKH786340:KKJ786340 KUD786340:KUF786340 LDZ786340:LEB786340 LNV786340:LNX786340 LXR786340:LXT786340 MHN786340:MHP786340 MRJ786340:MRL786340 NBF786340:NBH786340 NLB786340:NLD786340 NUX786340:NUZ786340 OET786340:OEV786340 OOP786340:OOR786340 OYL786340:OYN786340 PIH786340:PIJ786340 PSD786340:PSF786340 QBZ786340:QCB786340 QLV786340:QLX786340 QVR786340:QVT786340 RFN786340:RFP786340 RPJ786340:RPL786340 RZF786340:RZH786340 SJB786340:SJD786340 SSX786340:SSZ786340 TCT786340:TCV786340 TMP786340:TMR786340 TWL786340:TWN786340 UGH786340:UGJ786340 UQD786340:UQF786340 UZZ786340:VAB786340 VJV786340:VJX786340 VTR786340:VTT786340 WDN786340:WDP786340 WNJ786340:WNL786340 WXF786340:WXH786340 AX851876:AZ851876 KT851876:KV851876 UP851876:UR851876 AEL851876:AEN851876 AOH851876:AOJ851876 AYD851876:AYF851876 BHZ851876:BIB851876 BRV851876:BRX851876 CBR851876:CBT851876 CLN851876:CLP851876 CVJ851876:CVL851876 DFF851876:DFH851876 DPB851876:DPD851876 DYX851876:DYZ851876 EIT851876:EIV851876 ESP851876:ESR851876 FCL851876:FCN851876 FMH851876:FMJ851876 FWD851876:FWF851876 GFZ851876:GGB851876 GPV851876:GPX851876 GZR851876:GZT851876 HJN851876:HJP851876 HTJ851876:HTL851876 IDF851876:IDH851876 INB851876:IND851876 IWX851876:IWZ851876 JGT851876:JGV851876 JQP851876:JQR851876 KAL851876:KAN851876 KKH851876:KKJ851876 KUD851876:KUF851876 LDZ851876:LEB851876 LNV851876:LNX851876 LXR851876:LXT851876 MHN851876:MHP851876 MRJ851876:MRL851876 NBF851876:NBH851876 NLB851876:NLD851876 NUX851876:NUZ851876 OET851876:OEV851876 OOP851876:OOR851876 OYL851876:OYN851876 PIH851876:PIJ851876 PSD851876:PSF851876 QBZ851876:QCB851876 QLV851876:QLX851876 QVR851876:QVT851876 RFN851876:RFP851876 RPJ851876:RPL851876 RZF851876:RZH851876 SJB851876:SJD851876 SSX851876:SSZ851876 TCT851876:TCV851876 TMP851876:TMR851876 TWL851876:TWN851876 UGH851876:UGJ851876 UQD851876:UQF851876 UZZ851876:VAB851876 VJV851876:VJX851876 VTR851876:VTT851876 WDN851876:WDP851876 WNJ851876:WNL851876 WXF851876:WXH851876 AX917412:AZ917412 KT917412:KV917412 UP917412:UR917412 AEL917412:AEN917412 AOH917412:AOJ917412 AYD917412:AYF917412 BHZ917412:BIB917412 BRV917412:BRX917412 CBR917412:CBT917412 CLN917412:CLP917412 CVJ917412:CVL917412 DFF917412:DFH917412 DPB917412:DPD917412 DYX917412:DYZ917412 EIT917412:EIV917412 ESP917412:ESR917412 FCL917412:FCN917412 FMH917412:FMJ917412 FWD917412:FWF917412 GFZ917412:GGB917412 GPV917412:GPX917412 GZR917412:GZT917412 HJN917412:HJP917412 HTJ917412:HTL917412 IDF917412:IDH917412 INB917412:IND917412 IWX917412:IWZ917412 JGT917412:JGV917412 JQP917412:JQR917412 KAL917412:KAN917412 KKH917412:KKJ917412 KUD917412:KUF917412 LDZ917412:LEB917412 LNV917412:LNX917412 LXR917412:LXT917412 MHN917412:MHP917412 MRJ917412:MRL917412 NBF917412:NBH917412 NLB917412:NLD917412 NUX917412:NUZ917412 OET917412:OEV917412 OOP917412:OOR917412 OYL917412:OYN917412 PIH917412:PIJ917412 PSD917412:PSF917412 QBZ917412:QCB917412 QLV917412:QLX917412 QVR917412:QVT917412 RFN917412:RFP917412 RPJ917412:RPL917412 RZF917412:RZH917412 SJB917412:SJD917412 SSX917412:SSZ917412 TCT917412:TCV917412 TMP917412:TMR917412 TWL917412:TWN917412 UGH917412:UGJ917412 UQD917412:UQF917412 UZZ917412:VAB917412 VJV917412:VJX917412 VTR917412:VTT917412 WDN917412:WDP917412 WNJ917412:WNL917412 WXF917412:WXH917412 AX982948:AZ982948 KT982948:KV982948 UP982948:UR982948 AEL982948:AEN982948 AOH982948:AOJ982948 AYD982948:AYF982948 BHZ982948:BIB982948 BRV982948:BRX982948 CBR982948:CBT982948 CLN982948:CLP982948 CVJ982948:CVL982948 DFF982948:DFH982948 DPB982948:DPD982948 DYX982948:DYZ982948 EIT982948:EIV982948 ESP982948:ESR982948 FCL982948:FCN982948 FMH982948:FMJ982948 FWD982948:FWF982948 GFZ982948:GGB982948 GPV982948:GPX982948 GZR982948:GZT982948 HJN982948:HJP982948 HTJ982948:HTL982948 IDF982948:IDH982948 INB982948:IND982948 IWX982948:IWZ982948 JGT982948:JGV982948 JQP982948:JQR982948 KAL982948:KAN982948 KKH982948:KKJ982948 KUD982948:KUF982948 LDZ982948:LEB982948 LNV982948:LNX982948 LXR982948:LXT982948 MHN982948:MHP982948 MRJ982948:MRL982948 NBF982948:NBH982948 NLB982948:NLD982948 NUX982948:NUZ982948 OET982948:OEV982948 OOP982948:OOR982948 OYL982948:OYN982948 PIH982948:PIJ982948 PSD982948:PSF982948 QBZ982948:QCB982948 QLV982948:QLX982948 QVR982948:QVT982948 RFN982948:RFP982948 RPJ982948:RPL982948 RZF982948:RZH982948 SJB982948:SJD982948 SSX982948:SSZ982948 TCT982948:TCV982948 TMP982948:TMR982948 TWL982948:TWN982948 UGH982948:UGJ982948 UQD982948:UQF982948 UZZ982948:VAB982948 VJV982948:VJX982948 VTR982948:VTT982948 WDN982948:WDP982948 WNJ982948:WNL982948 KT35:KV35 UP35:UR35 AEL35:AEN35 AOH35:AOJ35 AYD35:AYF35 BHZ35:BIB35 BRV35:BRX35 CBR35:CBT35 CLN35:CLP35 CVJ35:CVL35 DFF35:DFH35 DPB35:DPD35 DYX35:DYZ35 EIT35:EIV35 ESP35:ESR35 FCL35:FCN35 FMH35:FMJ35 FWD35:FWF35 GFZ35:GGB35 GPV35:GPX35 GZR35:GZT35 HJN35:HJP35 HTJ35:HTL35 IDF35:IDH35 INB35:IND35 IWX35:IWZ35 JGT35:JGV35 JQP35:JQR35 KAL35:KAN35 KKH35:KKJ35 KUD35:KUF35 LDZ35:LEB35 LNV35:LNX35 LXR35:LXT35 MHN35:MHP35 MRJ35:MRL35 NBF35:NBH35 NLB35:NLD35 NUX35:NUZ35 OET35:OEV35 OOP35:OOR35 OYL35:OYN35 PIH35:PIJ35 PSD35:PSF35 QBZ35:QCB35 QLV35:QLX35 QVR35:QVT35 RFN35:RFP35 RPJ35:RPL35 RZF35:RZH35 SJB35:SJD35 SSX35:SSZ35 TCT35:TCV35 TMP35:TMR35 TWL35:TWN35 UGH35:UGJ35 UQD35:UQF35 UZZ35:VAB35 VJV35:VJX35 VTR35:VTT35 WDN35:WDP35 WNJ35:WNL35 WXF35:WXH35">
      <formula1>0</formula1>
      <formula2>30</formula2>
    </dataValidation>
    <dataValidation type="whole" allowBlank="1" showInputMessage="1" showErrorMessage="1" errorTitle="Número de programas" error="El dato que intenta ingresar no corresponde a un número o este excede los cuatro digitos permitidos para el campo." prompt="Ingresar el número de programas presentados por el municipio." sqref="WVL982987:WVN982987 D65483:F65483 IZ65483:JB65483 SV65483:SX65483 ACR65483:ACT65483 AMN65483:AMP65483 AWJ65483:AWL65483 BGF65483:BGH65483 BQB65483:BQD65483 BZX65483:BZZ65483 CJT65483:CJV65483 CTP65483:CTR65483 DDL65483:DDN65483 DNH65483:DNJ65483 DXD65483:DXF65483 EGZ65483:EHB65483 EQV65483:EQX65483 FAR65483:FAT65483 FKN65483:FKP65483 FUJ65483:FUL65483 GEF65483:GEH65483 GOB65483:GOD65483 GXX65483:GXZ65483 HHT65483:HHV65483 HRP65483:HRR65483 IBL65483:IBN65483 ILH65483:ILJ65483 IVD65483:IVF65483 JEZ65483:JFB65483 JOV65483:JOX65483 JYR65483:JYT65483 KIN65483:KIP65483 KSJ65483:KSL65483 LCF65483:LCH65483 LMB65483:LMD65483 LVX65483:LVZ65483 MFT65483:MFV65483 MPP65483:MPR65483 MZL65483:MZN65483 NJH65483:NJJ65483 NTD65483:NTF65483 OCZ65483:ODB65483 OMV65483:OMX65483 OWR65483:OWT65483 PGN65483:PGP65483 PQJ65483:PQL65483 QAF65483:QAH65483 QKB65483:QKD65483 QTX65483:QTZ65483 RDT65483:RDV65483 RNP65483:RNR65483 RXL65483:RXN65483 SHH65483:SHJ65483 SRD65483:SRF65483 TAZ65483:TBB65483 TKV65483:TKX65483 TUR65483:TUT65483 UEN65483:UEP65483 UOJ65483:UOL65483 UYF65483:UYH65483 VIB65483:VID65483 VRX65483:VRZ65483 WBT65483:WBV65483 WLP65483:WLR65483 WVL65483:WVN65483 D131019:F131019 IZ131019:JB131019 SV131019:SX131019 ACR131019:ACT131019 AMN131019:AMP131019 AWJ131019:AWL131019 BGF131019:BGH131019 BQB131019:BQD131019 BZX131019:BZZ131019 CJT131019:CJV131019 CTP131019:CTR131019 DDL131019:DDN131019 DNH131019:DNJ131019 DXD131019:DXF131019 EGZ131019:EHB131019 EQV131019:EQX131019 FAR131019:FAT131019 FKN131019:FKP131019 FUJ131019:FUL131019 GEF131019:GEH131019 GOB131019:GOD131019 GXX131019:GXZ131019 HHT131019:HHV131019 HRP131019:HRR131019 IBL131019:IBN131019 ILH131019:ILJ131019 IVD131019:IVF131019 JEZ131019:JFB131019 JOV131019:JOX131019 JYR131019:JYT131019 KIN131019:KIP131019 KSJ131019:KSL131019 LCF131019:LCH131019 LMB131019:LMD131019 LVX131019:LVZ131019 MFT131019:MFV131019 MPP131019:MPR131019 MZL131019:MZN131019 NJH131019:NJJ131019 NTD131019:NTF131019 OCZ131019:ODB131019 OMV131019:OMX131019 OWR131019:OWT131019 PGN131019:PGP131019 PQJ131019:PQL131019 QAF131019:QAH131019 QKB131019:QKD131019 QTX131019:QTZ131019 RDT131019:RDV131019 RNP131019:RNR131019 RXL131019:RXN131019 SHH131019:SHJ131019 SRD131019:SRF131019 TAZ131019:TBB131019 TKV131019:TKX131019 TUR131019:TUT131019 UEN131019:UEP131019 UOJ131019:UOL131019 UYF131019:UYH131019 VIB131019:VID131019 VRX131019:VRZ131019 WBT131019:WBV131019 WLP131019:WLR131019 WVL131019:WVN131019 D196555:F196555 IZ196555:JB196555 SV196555:SX196555 ACR196555:ACT196555 AMN196555:AMP196555 AWJ196555:AWL196555 BGF196555:BGH196555 BQB196555:BQD196555 BZX196555:BZZ196555 CJT196555:CJV196555 CTP196555:CTR196555 DDL196555:DDN196555 DNH196555:DNJ196555 DXD196555:DXF196555 EGZ196555:EHB196555 EQV196555:EQX196555 FAR196555:FAT196555 FKN196555:FKP196555 FUJ196555:FUL196555 GEF196555:GEH196555 GOB196555:GOD196555 GXX196555:GXZ196555 HHT196555:HHV196555 HRP196555:HRR196555 IBL196555:IBN196555 ILH196555:ILJ196555 IVD196555:IVF196555 JEZ196555:JFB196555 JOV196555:JOX196555 JYR196555:JYT196555 KIN196555:KIP196555 KSJ196555:KSL196555 LCF196555:LCH196555 LMB196555:LMD196555 LVX196555:LVZ196555 MFT196555:MFV196555 MPP196555:MPR196555 MZL196555:MZN196555 NJH196555:NJJ196555 NTD196555:NTF196555 OCZ196555:ODB196555 OMV196555:OMX196555 OWR196555:OWT196555 PGN196555:PGP196555 PQJ196555:PQL196555 QAF196555:QAH196555 QKB196555:QKD196555 QTX196555:QTZ196555 RDT196555:RDV196555 RNP196555:RNR196555 RXL196555:RXN196555 SHH196555:SHJ196555 SRD196555:SRF196555 TAZ196555:TBB196555 TKV196555:TKX196555 TUR196555:TUT196555 UEN196555:UEP196555 UOJ196555:UOL196555 UYF196555:UYH196555 VIB196555:VID196555 VRX196555:VRZ196555 WBT196555:WBV196555 WLP196555:WLR196555 WVL196555:WVN196555 D262091:F262091 IZ262091:JB262091 SV262091:SX262091 ACR262091:ACT262091 AMN262091:AMP262091 AWJ262091:AWL262091 BGF262091:BGH262091 BQB262091:BQD262091 BZX262091:BZZ262091 CJT262091:CJV262091 CTP262091:CTR262091 DDL262091:DDN262091 DNH262091:DNJ262091 DXD262091:DXF262091 EGZ262091:EHB262091 EQV262091:EQX262091 FAR262091:FAT262091 FKN262091:FKP262091 FUJ262091:FUL262091 GEF262091:GEH262091 GOB262091:GOD262091 GXX262091:GXZ262091 HHT262091:HHV262091 HRP262091:HRR262091 IBL262091:IBN262091 ILH262091:ILJ262091 IVD262091:IVF262091 JEZ262091:JFB262091 JOV262091:JOX262091 JYR262091:JYT262091 KIN262091:KIP262091 KSJ262091:KSL262091 LCF262091:LCH262091 LMB262091:LMD262091 LVX262091:LVZ262091 MFT262091:MFV262091 MPP262091:MPR262091 MZL262091:MZN262091 NJH262091:NJJ262091 NTD262091:NTF262091 OCZ262091:ODB262091 OMV262091:OMX262091 OWR262091:OWT262091 PGN262091:PGP262091 PQJ262091:PQL262091 QAF262091:QAH262091 QKB262091:QKD262091 QTX262091:QTZ262091 RDT262091:RDV262091 RNP262091:RNR262091 RXL262091:RXN262091 SHH262091:SHJ262091 SRD262091:SRF262091 TAZ262091:TBB262091 TKV262091:TKX262091 TUR262091:TUT262091 UEN262091:UEP262091 UOJ262091:UOL262091 UYF262091:UYH262091 VIB262091:VID262091 VRX262091:VRZ262091 WBT262091:WBV262091 WLP262091:WLR262091 WVL262091:WVN262091 D327627:F327627 IZ327627:JB327627 SV327627:SX327627 ACR327627:ACT327627 AMN327627:AMP327627 AWJ327627:AWL327627 BGF327627:BGH327627 BQB327627:BQD327627 BZX327627:BZZ327627 CJT327627:CJV327627 CTP327627:CTR327627 DDL327627:DDN327627 DNH327627:DNJ327627 DXD327627:DXF327627 EGZ327627:EHB327627 EQV327627:EQX327627 FAR327627:FAT327627 FKN327627:FKP327627 FUJ327627:FUL327627 GEF327627:GEH327627 GOB327627:GOD327627 GXX327627:GXZ327627 HHT327627:HHV327627 HRP327627:HRR327627 IBL327627:IBN327627 ILH327627:ILJ327627 IVD327627:IVF327627 JEZ327627:JFB327627 JOV327627:JOX327627 JYR327627:JYT327627 KIN327627:KIP327627 KSJ327627:KSL327627 LCF327627:LCH327627 LMB327627:LMD327627 LVX327627:LVZ327627 MFT327627:MFV327627 MPP327627:MPR327627 MZL327627:MZN327627 NJH327627:NJJ327627 NTD327627:NTF327627 OCZ327627:ODB327627 OMV327627:OMX327627 OWR327627:OWT327627 PGN327627:PGP327627 PQJ327627:PQL327627 QAF327627:QAH327627 QKB327627:QKD327627 QTX327627:QTZ327627 RDT327627:RDV327627 RNP327627:RNR327627 RXL327627:RXN327627 SHH327627:SHJ327627 SRD327627:SRF327627 TAZ327627:TBB327627 TKV327627:TKX327627 TUR327627:TUT327627 UEN327627:UEP327627 UOJ327627:UOL327627 UYF327627:UYH327627 VIB327627:VID327627 VRX327627:VRZ327627 WBT327627:WBV327627 WLP327627:WLR327627 WVL327627:WVN327627 D393163:F393163 IZ393163:JB393163 SV393163:SX393163 ACR393163:ACT393163 AMN393163:AMP393163 AWJ393163:AWL393163 BGF393163:BGH393163 BQB393163:BQD393163 BZX393163:BZZ393163 CJT393163:CJV393163 CTP393163:CTR393163 DDL393163:DDN393163 DNH393163:DNJ393163 DXD393163:DXF393163 EGZ393163:EHB393163 EQV393163:EQX393163 FAR393163:FAT393163 FKN393163:FKP393163 FUJ393163:FUL393163 GEF393163:GEH393163 GOB393163:GOD393163 GXX393163:GXZ393163 HHT393163:HHV393163 HRP393163:HRR393163 IBL393163:IBN393163 ILH393163:ILJ393163 IVD393163:IVF393163 JEZ393163:JFB393163 JOV393163:JOX393163 JYR393163:JYT393163 KIN393163:KIP393163 KSJ393163:KSL393163 LCF393163:LCH393163 LMB393163:LMD393163 LVX393163:LVZ393163 MFT393163:MFV393163 MPP393163:MPR393163 MZL393163:MZN393163 NJH393163:NJJ393163 NTD393163:NTF393163 OCZ393163:ODB393163 OMV393163:OMX393163 OWR393163:OWT393163 PGN393163:PGP393163 PQJ393163:PQL393163 QAF393163:QAH393163 QKB393163:QKD393163 QTX393163:QTZ393163 RDT393163:RDV393163 RNP393163:RNR393163 RXL393163:RXN393163 SHH393163:SHJ393163 SRD393163:SRF393163 TAZ393163:TBB393163 TKV393163:TKX393163 TUR393163:TUT393163 UEN393163:UEP393163 UOJ393163:UOL393163 UYF393163:UYH393163 VIB393163:VID393163 VRX393163:VRZ393163 WBT393163:WBV393163 WLP393163:WLR393163 WVL393163:WVN393163 D458699:F458699 IZ458699:JB458699 SV458699:SX458699 ACR458699:ACT458699 AMN458699:AMP458699 AWJ458699:AWL458699 BGF458699:BGH458699 BQB458699:BQD458699 BZX458699:BZZ458699 CJT458699:CJV458699 CTP458699:CTR458699 DDL458699:DDN458699 DNH458699:DNJ458699 DXD458699:DXF458699 EGZ458699:EHB458699 EQV458699:EQX458699 FAR458699:FAT458699 FKN458699:FKP458699 FUJ458699:FUL458699 GEF458699:GEH458699 GOB458699:GOD458699 GXX458699:GXZ458699 HHT458699:HHV458699 HRP458699:HRR458699 IBL458699:IBN458699 ILH458699:ILJ458699 IVD458699:IVF458699 JEZ458699:JFB458699 JOV458699:JOX458699 JYR458699:JYT458699 KIN458699:KIP458699 KSJ458699:KSL458699 LCF458699:LCH458699 LMB458699:LMD458699 LVX458699:LVZ458699 MFT458699:MFV458699 MPP458699:MPR458699 MZL458699:MZN458699 NJH458699:NJJ458699 NTD458699:NTF458699 OCZ458699:ODB458699 OMV458699:OMX458699 OWR458699:OWT458699 PGN458699:PGP458699 PQJ458699:PQL458699 QAF458699:QAH458699 QKB458699:QKD458699 QTX458699:QTZ458699 RDT458699:RDV458699 RNP458699:RNR458699 RXL458699:RXN458699 SHH458699:SHJ458699 SRD458699:SRF458699 TAZ458699:TBB458699 TKV458699:TKX458699 TUR458699:TUT458699 UEN458699:UEP458699 UOJ458699:UOL458699 UYF458699:UYH458699 VIB458699:VID458699 VRX458699:VRZ458699 WBT458699:WBV458699 WLP458699:WLR458699 WVL458699:WVN458699 D524235:F524235 IZ524235:JB524235 SV524235:SX524235 ACR524235:ACT524235 AMN524235:AMP524235 AWJ524235:AWL524235 BGF524235:BGH524235 BQB524235:BQD524235 BZX524235:BZZ524235 CJT524235:CJV524235 CTP524235:CTR524235 DDL524235:DDN524235 DNH524235:DNJ524235 DXD524235:DXF524235 EGZ524235:EHB524235 EQV524235:EQX524235 FAR524235:FAT524235 FKN524235:FKP524235 FUJ524235:FUL524235 GEF524235:GEH524235 GOB524235:GOD524235 GXX524235:GXZ524235 HHT524235:HHV524235 HRP524235:HRR524235 IBL524235:IBN524235 ILH524235:ILJ524235 IVD524235:IVF524235 JEZ524235:JFB524235 JOV524235:JOX524235 JYR524235:JYT524235 KIN524235:KIP524235 KSJ524235:KSL524235 LCF524235:LCH524235 LMB524235:LMD524235 LVX524235:LVZ524235 MFT524235:MFV524235 MPP524235:MPR524235 MZL524235:MZN524235 NJH524235:NJJ524235 NTD524235:NTF524235 OCZ524235:ODB524235 OMV524235:OMX524235 OWR524235:OWT524235 PGN524235:PGP524235 PQJ524235:PQL524235 QAF524235:QAH524235 QKB524235:QKD524235 QTX524235:QTZ524235 RDT524235:RDV524235 RNP524235:RNR524235 RXL524235:RXN524235 SHH524235:SHJ524235 SRD524235:SRF524235 TAZ524235:TBB524235 TKV524235:TKX524235 TUR524235:TUT524235 UEN524235:UEP524235 UOJ524235:UOL524235 UYF524235:UYH524235 VIB524235:VID524235 VRX524235:VRZ524235 WBT524235:WBV524235 WLP524235:WLR524235 WVL524235:WVN524235 D589771:F589771 IZ589771:JB589771 SV589771:SX589771 ACR589771:ACT589771 AMN589771:AMP589771 AWJ589771:AWL589771 BGF589771:BGH589771 BQB589771:BQD589771 BZX589771:BZZ589771 CJT589771:CJV589771 CTP589771:CTR589771 DDL589771:DDN589771 DNH589771:DNJ589771 DXD589771:DXF589771 EGZ589771:EHB589771 EQV589771:EQX589771 FAR589771:FAT589771 FKN589771:FKP589771 FUJ589771:FUL589771 GEF589771:GEH589771 GOB589771:GOD589771 GXX589771:GXZ589771 HHT589771:HHV589771 HRP589771:HRR589771 IBL589771:IBN589771 ILH589771:ILJ589771 IVD589771:IVF589771 JEZ589771:JFB589771 JOV589771:JOX589771 JYR589771:JYT589771 KIN589771:KIP589771 KSJ589771:KSL589771 LCF589771:LCH589771 LMB589771:LMD589771 LVX589771:LVZ589771 MFT589771:MFV589771 MPP589771:MPR589771 MZL589771:MZN589771 NJH589771:NJJ589771 NTD589771:NTF589771 OCZ589771:ODB589771 OMV589771:OMX589771 OWR589771:OWT589771 PGN589771:PGP589771 PQJ589771:PQL589771 QAF589771:QAH589771 QKB589771:QKD589771 QTX589771:QTZ589771 RDT589771:RDV589771 RNP589771:RNR589771 RXL589771:RXN589771 SHH589771:SHJ589771 SRD589771:SRF589771 TAZ589771:TBB589771 TKV589771:TKX589771 TUR589771:TUT589771 UEN589771:UEP589771 UOJ589771:UOL589771 UYF589771:UYH589771 VIB589771:VID589771 VRX589771:VRZ589771 WBT589771:WBV589771 WLP589771:WLR589771 WVL589771:WVN589771 D655307:F655307 IZ655307:JB655307 SV655307:SX655307 ACR655307:ACT655307 AMN655307:AMP655307 AWJ655307:AWL655307 BGF655307:BGH655307 BQB655307:BQD655307 BZX655307:BZZ655307 CJT655307:CJV655307 CTP655307:CTR655307 DDL655307:DDN655307 DNH655307:DNJ655307 DXD655307:DXF655307 EGZ655307:EHB655307 EQV655307:EQX655307 FAR655307:FAT655307 FKN655307:FKP655307 FUJ655307:FUL655307 GEF655307:GEH655307 GOB655307:GOD655307 GXX655307:GXZ655307 HHT655307:HHV655307 HRP655307:HRR655307 IBL655307:IBN655307 ILH655307:ILJ655307 IVD655307:IVF655307 JEZ655307:JFB655307 JOV655307:JOX655307 JYR655307:JYT655307 KIN655307:KIP655307 KSJ655307:KSL655307 LCF655307:LCH655307 LMB655307:LMD655307 LVX655307:LVZ655307 MFT655307:MFV655307 MPP655307:MPR655307 MZL655307:MZN655307 NJH655307:NJJ655307 NTD655307:NTF655307 OCZ655307:ODB655307 OMV655307:OMX655307 OWR655307:OWT655307 PGN655307:PGP655307 PQJ655307:PQL655307 QAF655307:QAH655307 QKB655307:QKD655307 QTX655307:QTZ655307 RDT655307:RDV655307 RNP655307:RNR655307 RXL655307:RXN655307 SHH655307:SHJ655307 SRD655307:SRF655307 TAZ655307:TBB655307 TKV655307:TKX655307 TUR655307:TUT655307 UEN655307:UEP655307 UOJ655307:UOL655307 UYF655307:UYH655307 VIB655307:VID655307 VRX655307:VRZ655307 WBT655307:WBV655307 WLP655307:WLR655307 WVL655307:WVN655307 D720843:F720843 IZ720843:JB720843 SV720843:SX720843 ACR720843:ACT720843 AMN720843:AMP720843 AWJ720843:AWL720843 BGF720843:BGH720843 BQB720843:BQD720843 BZX720843:BZZ720843 CJT720843:CJV720843 CTP720843:CTR720843 DDL720843:DDN720843 DNH720843:DNJ720843 DXD720843:DXF720843 EGZ720843:EHB720843 EQV720843:EQX720843 FAR720843:FAT720843 FKN720843:FKP720843 FUJ720843:FUL720843 GEF720843:GEH720843 GOB720843:GOD720843 GXX720843:GXZ720843 HHT720843:HHV720843 HRP720843:HRR720843 IBL720843:IBN720843 ILH720843:ILJ720843 IVD720843:IVF720843 JEZ720843:JFB720843 JOV720843:JOX720843 JYR720843:JYT720843 KIN720843:KIP720843 KSJ720843:KSL720843 LCF720843:LCH720843 LMB720843:LMD720843 LVX720843:LVZ720843 MFT720843:MFV720843 MPP720843:MPR720843 MZL720843:MZN720843 NJH720843:NJJ720843 NTD720843:NTF720843 OCZ720843:ODB720843 OMV720843:OMX720843 OWR720843:OWT720843 PGN720843:PGP720843 PQJ720843:PQL720843 QAF720843:QAH720843 QKB720843:QKD720843 QTX720843:QTZ720843 RDT720843:RDV720843 RNP720843:RNR720843 RXL720843:RXN720843 SHH720843:SHJ720843 SRD720843:SRF720843 TAZ720843:TBB720843 TKV720843:TKX720843 TUR720843:TUT720843 UEN720843:UEP720843 UOJ720843:UOL720843 UYF720843:UYH720843 VIB720843:VID720843 VRX720843:VRZ720843 WBT720843:WBV720843 WLP720843:WLR720843 WVL720843:WVN720843 D786379:F786379 IZ786379:JB786379 SV786379:SX786379 ACR786379:ACT786379 AMN786379:AMP786379 AWJ786379:AWL786379 BGF786379:BGH786379 BQB786379:BQD786379 BZX786379:BZZ786379 CJT786379:CJV786379 CTP786379:CTR786379 DDL786379:DDN786379 DNH786379:DNJ786379 DXD786379:DXF786379 EGZ786379:EHB786379 EQV786379:EQX786379 FAR786379:FAT786379 FKN786379:FKP786379 FUJ786379:FUL786379 GEF786379:GEH786379 GOB786379:GOD786379 GXX786379:GXZ786379 HHT786379:HHV786379 HRP786379:HRR786379 IBL786379:IBN786379 ILH786379:ILJ786379 IVD786379:IVF786379 JEZ786379:JFB786379 JOV786379:JOX786379 JYR786379:JYT786379 KIN786379:KIP786379 KSJ786379:KSL786379 LCF786379:LCH786379 LMB786379:LMD786379 LVX786379:LVZ786379 MFT786379:MFV786379 MPP786379:MPR786379 MZL786379:MZN786379 NJH786379:NJJ786379 NTD786379:NTF786379 OCZ786379:ODB786379 OMV786379:OMX786379 OWR786379:OWT786379 PGN786379:PGP786379 PQJ786379:PQL786379 QAF786379:QAH786379 QKB786379:QKD786379 QTX786379:QTZ786379 RDT786379:RDV786379 RNP786379:RNR786379 RXL786379:RXN786379 SHH786379:SHJ786379 SRD786379:SRF786379 TAZ786379:TBB786379 TKV786379:TKX786379 TUR786379:TUT786379 UEN786379:UEP786379 UOJ786379:UOL786379 UYF786379:UYH786379 VIB786379:VID786379 VRX786379:VRZ786379 WBT786379:WBV786379 WLP786379:WLR786379 WVL786379:WVN786379 D851915:F851915 IZ851915:JB851915 SV851915:SX851915 ACR851915:ACT851915 AMN851915:AMP851915 AWJ851915:AWL851915 BGF851915:BGH851915 BQB851915:BQD851915 BZX851915:BZZ851915 CJT851915:CJV851915 CTP851915:CTR851915 DDL851915:DDN851915 DNH851915:DNJ851915 DXD851915:DXF851915 EGZ851915:EHB851915 EQV851915:EQX851915 FAR851915:FAT851915 FKN851915:FKP851915 FUJ851915:FUL851915 GEF851915:GEH851915 GOB851915:GOD851915 GXX851915:GXZ851915 HHT851915:HHV851915 HRP851915:HRR851915 IBL851915:IBN851915 ILH851915:ILJ851915 IVD851915:IVF851915 JEZ851915:JFB851915 JOV851915:JOX851915 JYR851915:JYT851915 KIN851915:KIP851915 KSJ851915:KSL851915 LCF851915:LCH851915 LMB851915:LMD851915 LVX851915:LVZ851915 MFT851915:MFV851915 MPP851915:MPR851915 MZL851915:MZN851915 NJH851915:NJJ851915 NTD851915:NTF851915 OCZ851915:ODB851915 OMV851915:OMX851915 OWR851915:OWT851915 PGN851915:PGP851915 PQJ851915:PQL851915 QAF851915:QAH851915 QKB851915:QKD851915 QTX851915:QTZ851915 RDT851915:RDV851915 RNP851915:RNR851915 RXL851915:RXN851915 SHH851915:SHJ851915 SRD851915:SRF851915 TAZ851915:TBB851915 TKV851915:TKX851915 TUR851915:TUT851915 UEN851915:UEP851915 UOJ851915:UOL851915 UYF851915:UYH851915 VIB851915:VID851915 VRX851915:VRZ851915 WBT851915:WBV851915 WLP851915:WLR851915 WVL851915:WVN851915 D917451:F917451 IZ917451:JB917451 SV917451:SX917451 ACR917451:ACT917451 AMN917451:AMP917451 AWJ917451:AWL917451 BGF917451:BGH917451 BQB917451:BQD917451 BZX917451:BZZ917451 CJT917451:CJV917451 CTP917451:CTR917451 DDL917451:DDN917451 DNH917451:DNJ917451 DXD917451:DXF917451 EGZ917451:EHB917451 EQV917451:EQX917451 FAR917451:FAT917451 FKN917451:FKP917451 FUJ917451:FUL917451 GEF917451:GEH917451 GOB917451:GOD917451 GXX917451:GXZ917451 HHT917451:HHV917451 HRP917451:HRR917451 IBL917451:IBN917451 ILH917451:ILJ917451 IVD917451:IVF917451 JEZ917451:JFB917451 JOV917451:JOX917451 JYR917451:JYT917451 KIN917451:KIP917451 KSJ917451:KSL917451 LCF917451:LCH917451 LMB917451:LMD917451 LVX917451:LVZ917451 MFT917451:MFV917451 MPP917451:MPR917451 MZL917451:MZN917451 NJH917451:NJJ917451 NTD917451:NTF917451 OCZ917451:ODB917451 OMV917451:OMX917451 OWR917451:OWT917451 PGN917451:PGP917451 PQJ917451:PQL917451 QAF917451:QAH917451 QKB917451:QKD917451 QTX917451:QTZ917451 RDT917451:RDV917451 RNP917451:RNR917451 RXL917451:RXN917451 SHH917451:SHJ917451 SRD917451:SRF917451 TAZ917451:TBB917451 TKV917451:TKX917451 TUR917451:TUT917451 UEN917451:UEP917451 UOJ917451:UOL917451 UYF917451:UYH917451 VIB917451:VID917451 VRX917451:VRZ917451 WBT917451:WBV917451 WLP917451:WLR917451 WVL917451:WVN917451 D982987:F982987 IZ982987:JB982987 SV982987:SX982987 ACR982987:ACT982987 AMN982987:AMP982987 AWJ982987:AWL982987 BGF982987:BGH982987 BQB982987:BQD982987 BZX982987:BZZ982987 CJT982987:CJV982987 CTP982987:CTR982987 DDL982987:DDN982987 DNH982987:DNJ982987 DXD982987:DXF982987 EGZ982987:EHB982987 EQV982987:EQX982987 FAR982987:FAT982987 FKN982987:FKP982987 FUJ982987:FUL982987 GEF982987:GEH982987 GOB982987:GOD982987 GXX982987:GXZ982987 HHT982987:HHV982987 HRP982987:HRR982987 IBL982987:IBN982987 ILH982987:ILJ982987 IVD982987:IVF982987 JEZ982987:JFB982987 JOV982987:JOX982987 JYR982987:JYT982987 KIN982987:KIP982987 KSJ982987:KSL982987 LCF982987:LCH982987 LMB982987:LMD982987 LVX982987:LVZ982987 MFT982987:MFV982987 MPP982987:MPR982987 MZL982987:MZN982987 NJH982987:NJJ982987 NTD982987:NTF982987 OCZ982987:ODB982987 OMV982987:OMX982987 OWR982987:OWT982987 PGN982987:PGP982987 PQJ982987:PQL982987 QAF982987:QAH982987 QKB982987:QKD982987 QTX982987:QTZ982987 RDT982987:RDV982987 RNP982987:RNR982987 RXL982987:RXN982987 SHH982987:SHJ982987 SRD982987:SRF982987 TAZ982987:TBB982987 TKV982987:TKX982987 TUR982987:TUT982987 UEN982987:UEP982987 UOJ982987:UOL982987 UYF982987:UYH982987 VIB982987:VID982987 VRX982987:VRZ982987 WBT982987:WBV982987 WLP982987:WLR982987 IZ75:JB76 SV75:SX76 ACR75:ACT76 AMN75:AMP76 AWJ75:AWL76 BGF75:BGH76 BQB75:BQD76 BZX75:BZZ76 CJT75:CJV76 CTP75:CTR76 DDL75:DDN76 DNH75:DNJ76 DXD75:DXF76 EGZ75:EHB76 EQV75:EQX76 FAR75:FAT76 FKN75:FKP76 FUJ75:FUL76 GEF75:GEH76 GOB75:GOD76 GXX75:GXZ76 HHT75:HHV76 HRP75:HRR76 IBL75:IBN76 ILH75:ILJ76 IVD75:IVF76 JEZ75:JFB76 JOV75:JOX76 JYR75:JYT76 KIN75:KIP76 KSJ75:KSL76 LCF75:LCH76 LMB75:LMD76 LVX75:LVZ76 MFT75:MFV76 MPP75:MPR76 MZL75:MZN76 NJH75:NJJ76 NTD75:NTF76 OCZ75:ODB76 OMV75:OMX76 OWR75:OWT76 PGN75:PGP76 PQJ75:PQL76 QAF75:QAH76 QKB75:QKD76 QTX75:QTZ76 RDT75:RDV76 RNP75:RNR76 RXL75:RXN76 SHH75:SHJ76 SRD75:SRF76 TAZ75:TBB76 TKV75:TKX76 TUR75:TUT76 UEN75:UEP76 UOJ75:UOL76 UYF75:UYH76 VIB75:VID76 VRX75:VRZ76 WBT75:WBV76 WLP75:WLR76 WVL75:WVN76">
      <formula1>1</formula1>
      <formula2>9999</formula2>
    </dataValidation>
    <dataValidation allowBlank="1" showInputMessage="1" showErrorMessage="1" prompt="Este espacio tiene la finalidad de resaltar las observaciones importantes dentro del análisis del presupuesto, o en su caso, aquella inconsistencia que no se encuentra dentro del catálogo." sqref="WVK982956:WYD982970 C65452:BV65466 IY65452:LR65466 SU65452:VN65466 ACQ65452:AFJ65466 AMM65452:APF65466 AWI65452:AZB65466 BGE65452:BIX65466 BQA65452:BST65466 BZW65452:CCP65466 CJS65452:CML65466 CTO65452:CWH65466 DDK65452:DGD65466 DNG65452:DPZ65466 DXC65452:DZV65466 EGY65452:EJR65466 EQU65452:ETN65466 FAQ65452:FDJ65466 FKM65452:FNF65466 FUI65452:FXB65466 GEE65452:GGX65466 GOA65452:GQT65466 GXW65452:HAP65466 HHS65452:HKL65466 HRO65452:HUH65466 IBK65452:IED65466 ILG65452:INZ65466 IVC65452:IXV65466 JEY65452:JHR65466 JOU65452:JRN65466 JYQ65452:KBJ65466 KIM65452:KLF65466 KSI65452:KVB65466 LCE65452:LEX65466 LMA65452:LOT65466 LVW65452:LYP65466 MFS65452:MIL65466 MPO65452:MSH65466 MZK65452:NCD65466 NJG65452:NLZ65466 NTC65452:NVV65466 OCY65452:OFR65466 OMU65452:OPN65466 OWQ65452:OZJ65466 PGM65452:PJF65466 PQI65452:PTB65466 QAE65452:QCX65466 QKA65452:QMT65466 QTW65452:QWP65466 RDS65452:RGL65466 RNO65452:RQH65466 RXK65452:SAD65466 SHG65452:SJZ65466 SRC65452:STV65466 TAY65452:TDR65466 TKU65452:TNN65466 TUQ65452:TXJ65466 UEM65452:UHF65466 UOI65452:URB65466 UYE65452:VAX65466 VIA65452:VKT65466 VRW65452:VUP65466 WBS65452:WEL65466 WLO65452:WOH65466 WVK65452:WYD65466 C130988:BV131002 IY130988:LR131002 SU130988:VN131002 ACQ130988:AFJ131002 AMM130988:APF131002 AWI130988:AZB131002 BGE130988:BIX131002 BQA130988:BST131002 BZW130988:CCP131002 CJS130988:CML131002 CTO130988:CWH131002 DDK130988:DGD131002 DNG130988:DPZ131002 DXC130988:DZV131002 EGY130988:EJR131002 EQU130988:ETN131002 FAQ130988:FDJ131002 FKM130988:FNF131002 FUI130988:FXB131002 GEE130988:GGX131002 GOA130988:GQT131002 GXW130988:HAP131002 HHS130988:HKL131002 HRO130988:HUH131002 IBK130988:IED131002 ILG130988:INZ131002 IVC130988:IXV131002 JEY130988:JHR131002 JOU130988:JRN131002 JYQ130988:KBJ131002 KIM130988:KLF131002 KSI130988:KVB131002 LCE130988:LEX131002 LMA130988:LOT131002 LVW130988:LYP131002 MFS130988:MIL131002 MPO130988:MSH131002 MZK130988:NCD131002 NJG130988:NLZ131002 NTC130988:NVV131002 OCY130988:OFR131002 OMU130988:OPN131002 OWQ130988:OZJ131002 PGM130988:PJF131002 PQI130988:PTB131002 QAE130988:QCX131002 QKA130988:QMT131002 QTW130988:QWP131002 RDS130988:RGL131002 RNO130988:RQH131002 RXK130988:SAD131002 SHG130988:SJZ131002 SRC130988:STV131002 TAY130988:TDR131002 TKU130988:TNN131002 TUQ130988:TXJ131002 UEM130988:UHF131002 UOI130988:URB131002 UYE130988:VAX131002 VIA130988:VKT131002 VRW130988:VUP131002 WBS130988:WEL131002 WLO130988:WOH131002 WVK130988:WYD131002 C196524:BV196538 IY196524:LR196538 SU196524:VN196538 ACQ196524:AFJ196538 AMM196524:APF196538 AWI196524:AZB196538 BGE196524:BIX196538 BQA196524:BST196538 BZW196524:CCP196538 CJS196524:CML196538 CTO196524:CWH196538 DDK196524:DGD196538 DNG196524:DPZ196538 DXC196524:DZV196538 EGY196524:EJR196538 EQU196524:ETN196538 FAQ196524:FDJ196538 FKM196524:FNF196538 FUI196524:FXB196538 GEE196524:GGX196538 GOA196524:GQT196538 GXW196524:HAP196538 HHS196524:HKL196538 HRO196524:HUH196538 IBK196524:IED196538 ILG196524:INZ196538 IVC196524:IXV196538 JEY196524:JHR196538 JOU196524:JRN196538 JYQ196524:KBJ196538 KIM196524:KLF196538 KSI196524:KVB196538 LCE196524:LEX196538 LMA196524:LOT196538 LVW196524:LYP196538 MFS196524:MIL196538 MPO196524:MSH196538 MZK196524:NCD196538 NJG196524:NLZ196538 NTC196524:NVV196538 OCY196524:OFR196538 OMU196524:OPN196538 OWQ196524:OZJ196538 PGM196524:PJF196538 PQI196524:PTB196538 QAE196524:QCX196538 QKA196524:QMT196538 QTW196524:QWP196538 RDS196524:RGL196538 RNO196524:RQH196538 RXK196524:SAD196538 SHG196524:SJZ196538 SRC196524:STV196538 TAY196524:TDR196538 TKU196524:TNN196538 TUQ196524:TXJ196538 UEM196524:UHF196538 UOI196524:URB196538 UYE196524:VAX196538 VIA196524:VKT196538 VRW196524:VUP196538 WBS196524:WEL196538 WLO196524:WOH196538 WVK196524:WYD196538 C262060:BV262074 IY262060:LR262074 SU262060:VN262074 ACQ262060:AFJ262074 AMM262060:APF262074 AWI262060:AZB262074 BGE262060:BIX262074 BQA262060:BST262074 BZW262060:CCP262074 CJS262060:CML262074 CTO262060:CWH262074 DDK262060:DGD262074 DNG262060:DPZ262074 DXC262060:DZV262074 EGY262060:EJR262074 EQU262060:ETN262074 FAQ262060:FDJ262074 FKM262060:FNF262074 FUI262060:FXB262074 GEE262060:GGX262074 GOA262060:GQT262074 GXW262060:HAP262074 HHS262060:HKL262074 HRO262060:HUH262074 IBK262060:IED262074 ILG262060:INZ262074 IVC262060:IXV262074 JEY262060:JHR262074 JOU262060:JRN262074 JYQ262060:KBJ262074 KIM262060:KLF262074 KSI262060:KVB262074 LCE262060:LEX262074 LMA262060:LOT262074 LVW262060:LYP262074 MFS262060:MIL262074 MPO262060:MSH262074 MZK262060:NCD262074 NJG262060:NLZ262074 NTC262060:NVV262074 OCY262060:OFR262074 OMU262060:OPN262074 OWQ262060:OZJ262074 PGM262060:PJF262074 PQI262060:PTB262074 QAE262060:QCX262074 QKA262060:QMT262074 QTW262060:QWP262074 RDS262060:RGL262074 RNO262060:RQH262074 RXK262060:SAD262074 SHG262060:SJZ262074 SRC262060:STV262074 TAY262060:TDR262074 TKU262060:TNN262074 TUQ262060:TXJ262074 UEM262060:UHF262074 UOI262060:URB262074 UYE262060:VAX262074 VIA262060:VKT262074 VRW262060:VUP262074 WBS262060:WEL262074 WLO262060:WOH262074 WVK262060:WYD262074 C327596:BV327610 IY327596:LR327610 SU327596:VN327610 ACQ327596:AFJ327610 AMM327596:APF327610 AWI327596:AZB327610 BGE327596:BIX327610 BQA327596:BST327610 BZW327596:CCP327610 CJS327596:CML327610 CTO327596:CWH327610 DDK327596:DGD327610 DNG327596:DPZ327610 DXC327596:DZV327610 EGY327596:EJR327610 EQU327596:ETN327610 FAQ327596:FDJ327610 FKM327596:FNF327610 FUI327596:FXB327610 GEE327596:GGX327610 GOA327596:GQT327610 GXW327596:HAP327610 HHS327596:HKL327610 HRO327596:HUH327610 IBK327596:IED327610 ILG327596:INZ327610 IVC327596:IXV327610 JEY327596:JHR327610 JOU327596:JRN327610 JYQ327596:KBJ327610 KIM327596:KLF327610 KSI327596:KVB327610 LCE327596:LEX327610 LMA327596:LOT327610 LVW327596:LYP327610 MFS327596:MIL327610 MPO327596:MSH327610 MZK327596:NCD327610 NJG327596:NLZ327610 NTC327596:NVV327610 OCY327596:OFR327610 OMU327596:OPN327610 OWQ327596:OZJ327610 PGM327596:PJF327610 PQI327596:PTB327610 QAE327596:QCX327610 QKA327596:QMT327610 QTW327596:QWP327610 RDS327596:RGL327610 RNO327596:RQH327610 RXK327596:SAD327610 SHG327596:SJZ327610 SRC327596:STV327610 TAY327596:TDR327610 TKU327596:TNN327610 TUQ327596:TXJ327610 UEM327596:UHF327610 UOI327596:URB327610 UYE327596:VAX327610 VIA327596:VKT327610 VRW327596:VUP327610 WBS327596:WEL327610 WLO327596:WOH327610 WVK327596:WYD327610 C393132:BV393146 IY393132:LR393146 SU393132:VN393146 ACQ393132:AFJ393146 AMM393132:APF393146 AWI393132:AZB393146 BGE393132:BIX393146 BQA393132:BST393146 BZW393132:CCP393146 CJS393132:CML393146 CTO393132:CWH393146 DDK393132:DGD393146 DNG393132:DPZ393146 DXC393132:DZV393146 EGY393132:EJR393146 EQU393132:ETN393146 FAQ393132:FDJ393146 FKM393132:FNF393146 FUI393132:FXB393146 GEE393132:GGX393146 GOA393132:GQT393146 GXW393132:HAP393146 HHS393132:HKL393146 HRO393132:HUH393146 IBK393132:IED393146 ILG393132:INZ393146 IVC393132:IXV393146 JEY393132:JHR393146 JOU393132:JRN393146 JYQ393132:KBJ393146 KIM393132:KLF393146 KSI393132:KVB393146 LCE393132:LEX393146 LMA393132:LOT393146 LVW393132:LYP393146 MFS393132:MIL393146 MPO393132:MSH393146 MZK393132:NCD393146 NJG393132:NLZ393146 NTC393132:NVV393146 OCY393132:OFR393146 OMU393132:OPN393146 OWQ393132:OZJ393146 PGM393132:PJF393146 PQI393132:PTB393146 QAE393132:QCX393146 QKA393132:QMT393146 QTW393132:QWP393146 RDS393132:RGL393146 RNO393132:RQH393146 RXK393132:SAD393146 SHG393132:SJZ393146 SRC393132:STV393146 TAY393132:TDR393146 TKU393132:TNN393146 TUQ393132:TXJ393146 UEM393132:UHF393146 UOI393132:URB393146 UYE393132:VAX393146 VIA393132:VKT393146 VRW393132:VUP393146 WBS393132:WEL393146 WLO393132:WOH393146 WVK393132:WYD393146 C458668:BV458682 IY458668:LR458682 SU458668:VN458682 ACQ458668:AFJ458682 AMM458668:APF458682 AWI458668:AZB458682 BGE458668:BIX458682 BQA458668:BST458682 BZW458668:CCP458682 CJS458668:CML458682 CTO458668:CWH458682 DDK458668:DGD458682 DNG458668:DPZ458682 DXC458668:DZV458682 EGY458668:EJR458682 EQU458668:ETN458682 FAQ458668:FDJ458682 FKM458668:FNF458682 FUI458668:FXB458682 GEE458668:GGX458682 GOA458668:GQT458682 GXW458668:HAP458682 HHS458668:HKL458682 HRO458668:HUH458682 IBK458668:IED458682 ILG458668:INZ458682 IVC458668:IXV458682 JEY458668:JHR458682 JOU458668:JRN458682 JYQ458668:KBJ458682 KIM458668:KLF458682 KSI458668:KVB458682 LCE458668:LEX458682 LMA458668:LOT458682 LVW458668:LYP458682 MFS458668:MIL458682 MPO458668:MSH458682 MZK458668:NCD458682 NJG458668:NLZ458682 NTC458668:NVV458682 OCY458668:OFR458682 OMU458668:OPN458682 OWQ458668:OZJ458682 PGM458668:PJF458682 PQI458668:PTB458682 QAE458668:QCX458682 QKA458668:QMT458682 QTW458668:QWP458682 RDS458668:RGL458682 RNO458668:RQH458682 RXK458668:SAD458682 SHG458668:SJZ458682 SRC458668:STV458682 TAY458668:TDR458682 TKU458668:TNN458682 TUQ458668:TXJ458682 UEM458668:UHF458682 UOI458668:URB458682 UYE458668:VAX458682 VIA458668:VKT458682 VRW458668:VUP458682 WBS458668:WEL458682 WLO458668:WOH458682 WVK458668:WYD458682 C524204:BV524218 IY524204:LR524218 SU524204:VN524218 ACQ524204:AFJ524218 AMM524204:APF524218 AWI524204:AZB524218 BGE524204:BIX524218 BQA524204:BST524218 BZW524204:CCP524218 CJS524204:CML524218 CTO524204:CWH524218 DDK524204:DGD524218 DNG524204:DPZ524218 DXC524204:DZV524218 EGY524204:EJR524218 EQU524204:ETN524218 FAQ524204:FDJ524218 FKM524204:FNF524218 FUI524204:FXB524218 GEE524204:GGX524218 GOA524204:GQT524218 GXW524204:HAP524218 HHS524204:HKL524218 HRO524204:HUH524218 IBK524204:IED524218 ILG524204:INZ524218 IVC524204:IXV524218 JEY524204:JHR524218 JOU524204:JRN524218 JYQ524204:KBJ524218 KIM524204:KLF524218 KSI524204:KVB524218 LCE524204:LEX524218 LMA524204:LOT524218 LVW524204:LYP524218 MFS524204:MIL524218 MPO524204:MSH524218 MZK524204:NCD524218 NJG524204:NLZ524218 NTC524204:NVV524218 OCY524204:OFR524218 OMU524204:OPN524218 OWQ524204:OZJ524218 PGM524204:PJF524218 PQI524204:PTB524218 QAE524204:QCX524218 QKA524204:QMT524218 QTW524204:QWP524218 RDS524204:RGL524218 RNO524204:RQH524218 RXK524204:SAD524218 SHG524204:SJZ524218 SRC524204:STV524218 TAY524204:TDR524218 TKU524204:TNN524218 TUQ524204:TXJ524218 UEM524204:UHF524218 UOI524204:URB524218 UYE524204:VAX524218 VIA524204:VKT524218 VRW524204:VUP524218 WBS524204:WEL524218 WLO524204:WOH524218 WVK524204:WYD524218 C589740:BV589754 IY589740:LR589754 SU589740:VN589754 ACQ589740:AFJ589754 AMM589740:APF589754 AWI589740:AZB589754 BGE589740:BIX589754 BQA589740:BST589754 BZW589740:CCP589754 CJS589740:CML589754 CTO589740:CWH589754 DDK589740:DGD589754 DNG589740:DPZ589754 DXC589740:DZV589754 EGY589740:EJR589754 EQU589740:ETN589754 FAQ589740:FDJ589754 FKM589740:FNF589754 FUI589740:FXB589754 GEE589740:GGX589754 GOA589740:GQT589754 GXW589740:HAP589754 HHS589740:HKL589754 HRO589740:HUH589754 IBK589740:IED589754 ILG589740:INZ589754 IVC589740:IXV589754 JEY589740:JHR589754 JOU589740:JRN589754 JYQ589740:KBJ589754 KIM589740:KLF589754 KSI589740:KVB589754 LCE589740:LEX589754 LMA589740:LOT589754 LVW589740:LYP589754 MFS589740:MIL589754 MPO589740:MSH589754 MZK589740:NCD589754 NJG589740:NLZ589754 NTC589740:NVV589754 OCY589740:OFR589754 OMU589740:OPN589754 OWQ589740:OZJ589754 PGM589740:PJF589754 PQI589740:PTB589754 QAE589740:QCX589754 QKA589740:QMT589754 QTW589740:QWP589754 RDS589740:RGL589754 RNO589740:RQH589754 RXK589740:SAD589754 SHG589740:SJZ589754 SRC589740:STV589754 TAY589740:TDR589754 TKU589740:TNN589754 TUQ589740:TXJ589754 UEM589740:UHF589754 UOI589740:URB589754 UYE589740:VAX589754 VIA589740:VKT589754 VRW589740:VUP589754 WBS589740:WEL589754 WLO589740:WOH589754 WVK589740:WYD589754 C655276:BV655290 IY655276:LR655290 SU655276:VN655290 ACQ655276:AFJ655290 AMM655276:APF655290 AWI655276:AZB655290 BGE655276:BIX655290 BQA655276:BST655290 BZW655276:CCP655290 CJS655276:CML655290 CTO655276:CWH655290 DDK655276:DGD655290 DNG655276:DPZ655290 DXC655276:DZV655290 EGY655276:EJR655290 EQU655276:ETN655290 FAQ655276:FDJ655290 FKM655276:FNF655290 FUI655276:FXB655290 GEE655276:GGX655290 GOA655276:GQT655290 GXW655276:HAP655290 HHS655276:HKL655290 HRO655276:HUH655290 IBK655276:IED655290 ILG655276:INZ655290 IVC655276:IXV655290 JEY655276:JHR655290 JOU655276:JRN655290 JYQ655276:KBJ655290 KIM655276:KLF655290 KSI655276:KVB655290 LCE655276:LEX655290 LMA655276:LOT655290 LVW655276:LYP655290 MFS655276:MIL655290 MPO655276:MSH655290 MZK655276:NCD655290 NJG655276:NLZ655290 NTC655276:NVV655290 OCY655276:OFR655290 OMU655276:OPN655290 OWQ655276:OZJ655290 PGM655276:PJF655290 PQI655276:PTB655290 QAE655276:QCX655290 QKA655276:QMT655290 QTW655276:QWP655290 RDS655276:RGL655290 RNO655276:RQH655290 RXK655276:SAD655290 SHG655276:SJZ655290 SRC655276:STV655290 TAY655276:TDR655290 TKU655276:TNN655290 TUQ655276:TXJ655290 UEM655276:UHF655290 UOI655276:URB655290 UYE655276:VAX655290 VIA655276:VKT655290 VRW655276:VUP655290 WBS655276:WEL655290 WLO655276:WOH655290 WVK655276:WYD655290 C720812:BV720826 IY720812:LR720826 SU720812:VN720826 ACQ720812:AFJ720826 AMM720812:APF720826 AWI720812:AZB720826 BGE720812:BIX720826 BQA720812:BST720826 BZW720812:CCP720826 CJS720812:CML720826 CTO720812:CWH720826 DDK720812:DGD720826 DNG720812:DPZ720826 DXC720812:DZV720826 EGY720812:EJR720826 EQU720812:ETN720826 FAQ720812:FDJ720826 FKM720812:FNF720826 FUI720812:FXB720826 GEE720812:GGX720826 GOA720812:GQT720826 GXW720812:HAP720826 HHS720812:HKL720826 HRO720812:HUH720826 IBK720812:IED720826 ILG720812:INZ720826 IVC720812:IXV720826 JEY720812:JHR720826 JOU720812:JRN720826 JYQ720812:KBJ720826 KIM720812:KLF720826 KSI720812:KVB720826 LCE720812:LEX720826 LMA720812:LOT720826 LVW720812:LYP720826 MFS720812:MIL720826 MPO720812:MSH720826 MZK720812:NCD720826 NJG720812:NLZ720826 NTC720812:NVV720826 OCY720812:OFR720826 OMU720812:OPN720826 OWQ720812:OZJ720826 PGM720812:PJF720826 PQI720812:PTB720826 QAE720812:QCX720826 QKA720812:QMT720826 QTW720812:QWP720826 RDS720812:RGL720826 RNO720812:RQH720826 RXK720812:SAD720826 SHG720812:SJZ720826 SRC720812:STV720826 TAY720812:TDR720826 TKU720812:TNN720826 TUQ720812:TXJ720826 UEM720812:UHF720826 UOI720812:URB720826 UYE720812:VAX720826 VIA720812:VKT720826 VRW720812:VUP720826 WBS720812:WEL720826 WLO720812:WOH720826 WVK720812:WYD720826 C786348:BV786362 IY786348:LR786362 SU786348:VN786362 ACQ786348:AFJ786362 AMM786348:APF786362 AWI786348:AZB786362 BGE786348:BIX786362 BQA786348:BST786362 BZW786348:CCP786362 CJS786348:CML786362 CTO786348:CWH786362 DDK786348:DGD786362 DNG786348:DPZ786362 DXC786348:DZV786362 EGY786348:EJR786362 EQU786348:ETN786362 FAQ786348:FDJ786362 FKM786348:FNF786362 FUI786348:FXB786362 GEE786348:GGX786362 GOA786348:GQT786362 GXW786348:HAP786362 HHS786348:HKL786362 HRO786348:HUH786362 IBK786348:IED786362 ILG786348:INZ786362 IVC786348:IXV786362 JEY786348:JHR786362 JOU786348:JRN786362 JYQ786348:KBJ786362 KIM786348:KLF786362 KSI786348:KVB786362 LCE786348:LEX786362 LMA786348:LOT786362 LVW786348:LYP786362 MFS786348:MIL786362 MPO786348:MSH786362 MZK786348:NCD786362 NJG786348:NLZ786362 NTC786348:NVV786362 OCY786348:OFR786362 OMU786348:OPN786362 OWQ786348:OZJ786362 PGM786348:PJF786362 PQI786348:PTB786362 QAE786348:QCX786362 QKA786348:QMT786362 QTW786348:QWP786362 RDS786348:RGL786362 RNO786348:RQH786362 RXK786348:SAD786362 SHG786348:SJZ786362 SRC786348:STV786362 TAY786348:TDR786362 TKU786348:TNN786362 TUQ786348:TXJ786362 UEM786348:UHF786362 UOI786348:URB786362 UYE786348:VAX786362 VIA786348:VKT786362 VRW786348:VUP786362 WBS786348:WEL786362 WLO786348:WOH786362 WVK786348:WYD786362 C851884:BV851898 IY851884:LR851898 SU851884:VN851898 ACQ851884:AFJ851898 AMM851884:APF851898 AWI851884:AZB851898 BGE851884:BIX851898 BQA851884:BST851898 BZW851884:CCP851898 CJS851884:CML851898 CTO851884:CWH851898 DDK851884:DGD851898 DNG851884:DPZ851898 DXC851884:DZV851898 EGY851884:EJR851898 EQU851884:ETN851898 FAQ851884:FDJ851898 FKM851884:FNF851898 FUI851884:FXB851898 GEE851884:GGX851898 GOA851884:GQT851898 GXW851884:HAP851898 HHS851884:HKL851898 HRO851884:HUH851898 IBK851884:IED851898 ILG851884:INZ851898 IVC851884:IXV851898 JEY851884:JHR851898 JOU851884:JRN851898 JYQ851884:KBJ851898 KIM851884:KLF851898 KSI851884:KVB851898 LCE851884:LEX851898 LMA851884:LOT851898 LVW851884:LYP851898 MFS851884:MIL851898 MPO851884:MSH851898 MZK851884:NCD851898 NJG851884:NLZ851898 NTC851884:NVV851898 OCY851884:OFR851898 OMU851884:OPN851898 OWQ851884:OZJ851898 PGM851884:PJF851898 PQI851884:PTB851898 QAE851884:QCX851898 QKA851884:QMT851898 QTW851884:QWP851898 RDS851884:RGL851898 RNO851884:RQH851898 RXK851884:SAD851898 SHG851884:SJZ851898 SRC851884:STV851898 TAY851884:TDR851898 TKU851884:TNN851898 TUQ851884:TXJ851898 UEM851884:UHF851898 UOI851884:URB851898 UYE851884:VAX851898 VIA851884:VKT851898 VRW851884:VUP851898 WBS851884:WEL851898 WLO851884:WOH851898 WVK851884:WYD851898 C917420:BV917434 IY917420:LR917434 SU917420:VN917434 ACQ917420:AFJ917434 AMM917420:APF917434 AWI917420:AZB917434 BGE917420:BIX917434 BQA917420:BST917434 BZW917420:CCP917434 CJS917420:CML917434 CTO917420:CWH917434 DDK917420:DGD917434 DNG917420:DPZ917434 DXC917420:DZV917434 EGY917420:EJR917434 EQU917420:ETN917434 FAQ917420:FDJ917434 FKM917420:FNF917434 FUI917420:FXB917434 GEE917420:GGX917434 GOA917420:GQT917434 GXW917420:HAP917434 HHS917420:HKL917434 HRO917420:HUH917434 IBK917420:IED917434 ILG917420:INZ917434 IVC917420:IXV917434 JEY917420:JHR917434 JOU917420:JRN917434 JYQ917420:KBJ917434 KIM917420:KLF917434 KSI917420:KVB917434 LCE917420:LEX917434 LMA917420:LOT917434 LVW917420:LYP917434 MFS917420:MIL917434 MPO917420:MSH917434 MZK917420:NCD917434 NJG917420:NLZ917434 NTC917420:NVV917434 OCY917420:OFR917434 OMU917420:OPN917434 OWQ917420:OZJ917434 PGM917420:PJF917434 PQI917420:PTB917434 QAE917420:QCX917434 QKA917420:QMT917434 QTW917420:QWP917434 RDS917420:RGL917434 RNO917420:RQH917434 RXK917420:SAD917434 SHG917420:SJZ917434 SRC917420:STV917434 TAY917420:TDR917434 TKU917420:TNN917434 TUQ917420:TXJ917434 UEM917420:UHF917434 UOI917420:URB917434 UYE917420:VAX917434 VIA917420:VKT917434 VRW917420:VUP917434 WBS917420:WEL917434 WLO917420:WOH917434 WVK917420:WYD917434 C982956:BV982970 IY982956:LR982970 SU982956:VN982970 ACQ982956:AFJ982970 AMM982956:APF982970 AWI982956:AZB982970 BGE982956:BIX982970 BQA982956:BST982970 BZW982956:CCP982970 CJS982956:CML982970 CTO982956:CWH982970 DDK982956:DGD982970 DNG982956:DPZ982970 DXC982956:DZV982970 EGY982956:EJR982970 EQU982956:ETN982970 FAQ982956:FDJ982970 FKM982956:FNF982970 FUI982956:FXB982970 GEE982956:GGX982970 GOA982956:GQT982970 GXW982956:HAP982970 HHS982956:HKL982970 HRO982956:HUH982970 IBK982956:IED982970 ILG982956:INZ982970 IVC982956:IXV982970 JEY982956:JHR982970 JOU982956:JRN982970 JYQ982956:KBJ982970 KIM982956:KLF982970 KSI982956:KVB982970 LCE982956:LEX982970 LMA982956:LOT982970 LVW982956:LYP982970 MFS982956:MIL982970 MPO982956:MSH982970 MZK982956:NCD982970 NJG982956:NLZ982970 NTC982956:NVV982970 OCY982956:OFR982970 OMU982956:OPN982970 OWQ982956:OZJ982970 PGM982956:PJF982970 PQI982956:PTB982970 QAE982956:QCX982970 QKA982956:QMT982970 QTW982956:QWP982970 RDS982956:RGL982970 RNO982956:RQH982970 RXK982956:SAD982970 SHG982956:SJZ982970 SRC982956:STV982970 TAY982956:TDR982970 TKU982956:TNN982970 TUQ982956:TXJ982970 UEM982956:UHF982970 UOI982956:URB982970 UYE982956:VAX982970 VIA982956:VKT982970 VRW982956:VUP982970 WBS982956:WEL982970 WLO982956:WOH982970 IY43:LR58 SU43:VN58 ACQ43:AFJ58 AMM43:APF58 AWI43:AZB58 BGE43:BIX58 BQA43:BST58 BZW43:CCP58 CJS43:CML58 CTO43:CWH58 DDK43:DGD58 DNG43:DPZ58 DXC43:DZV58 EGY43:EJR58 EQU43:ETN58 FAQ43:FDJ58 FKM43:FNF58 FUI43:FXB58 GEE43:GGX58 GOA43:GQT58 GXW43:HAP58 HHS43:HKL58 HRO43:HUH58 IBK43:IED58 ILG43:INZ58 IVC43:IXV58 JEY43:JHR58 JOU43:JRN58 JYQ43:KBJ58 KIM43:KLF58 KSI43:KVB58 LCE43:LEX58 LMA43:LOT58 LVW43:LYP58 MFS43:MIL58 MPO43:MSH58 MZK43:NCD58 NJG43:NLZ58 NTC43:NVV58 OCY43:OFR58 OMU43:OPN58 OWQ43:OZJ58 PGM43:PJF58 PQI43:PTB58 QAE43:QCX58 QKA43:QMT58 QTW43:QWP58 RDS43:RGL58 RNO43:RQH58 RXK43:SAD58 SHG43:SJZ58 SRC43:STV58 TAY43:TDR58 TKU43:TNN58 TUQ43:TXJ58 UEM43:UHF58 UOI43:URB58 UYE43:VAX58 VIA43:VKT58 VRW43:VUP58 WBS43:WEL58 WLO43:WOH58 WVK43:WYD58"/>
    <dataValidation type="whole" operator="equal" allowBlank="1" showInputMessage="1" showErrorMessage="1" errorTitle="El documento es normal" error="Valor no valido" prompt="El documento es ordinario cuando la aprobación se realizó a más tardar el día 15 de diciembre, capturar 1 si se requiere seleccionar esta opción." sqref="BJ13:BJ14">
      <formula1>1</formula1>
    </dataValidation>
    <dataValidation type="whole" operator="equal" allowBlank="1" showInputMessage="1" showErrorMessage="1" errorTitle="El documento es normal" error="Valor no valido" prompt="Es extemporáneo cuando la aprobó es posterior al día 15 de diciembre (observar lo dispuesto en el Art. 79 segundo párrafo de la fracción I de la LGAPMEJ, capturar 1 si se requiere seleccionar esta opción." sqref="BJ15">
      <formula1>1</formula1>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laneación, (Aclaración: No corresponde al número de hojas)." sqref="D67:F69">
      <formula1>1</formula1>
      <formula2>9999</formula2>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rogramación (Aclaración: No corresponde al número de hojas)." sqref="AB67:AD69">
      <formula1>1</formula1>
      <formula2>9999</formula2>
    </dataValidation>
    <dataValidation type="whole" operator="equal" allowBlank="1" showInputMessage="1" showErrorMessage="1" errorTitle="El documento es normal" error="Valor no valido" prompt="En el caso que se anexa documento(s) en el presupuesto que hacen referencia a la etapa de Planeación, capturar 1 en el recuadro." sqref="D65">
      <formula1>1</formula1>
    </dataValidation>
    <dataValidation type="whole" operator="equal" allowBlank="1" showInputMessage="1" showErrorMessage="1" errorTitle="El documento es normal" error="Valor no valido" prompt="En el caso que se anexa documento(s) en el presupuesto que hacen referencia a la etapa de Programación, capturar 1 en el recuadro." sqref="AB65">
      <formula1>1</formula1>
    </dataValidation>
    <dataValidation type="whole" allowBlank="1" showInputMessage="1" showErrorMessage="1" errorTitle="Número de oficialía de partes" error="El dato que intenta ingresar no corresponde a un número o este excede los cuatro dígitos permitidos para el campo." prompt="Para uso exclusivo de la Auditoría Superior." sqref="M13:Q15">
      <formula1>1</formula1>
      <formula2>9999</formula2>
    </dataValidation>
    <dataValidation type="date" operator="greaterThan" allowBlank="1" showInputMessage="1" showErrorMessage="1" errorTitle="Fecha de oficialía de partes" error="El dato ingresado no corresponde a una fecha." prompt="Para uso exclusivo de la Auditoría Superior." sqref="M17:T17">
      <formula1>39083</formula1>
    </dataValidation>
    <dataValidation type="whole" operator="equal" allowBlank="1" showInputMessage="1" showErrorMessage="1" errorTitle="El documento es normal" error="Valor no valido" prompt="No se anexo medio electrónico, capturar 1 si se requiere seleccionar esta opción." sqref="BT15">
      <formula1>1</formula1>
    </dataValidation>
    <dataValidation type="whole" operator="equal" allowBlank="1" showInputMessage="1" showErrorMessage="1" errorTitle="El documento es normal" error="Valor no valido" prompt="Es normal cuando corresponde al presupuesto aprobado, capturar 1 si se requiere seleccionar esta opción." sqref="AN11">
      <formula1>1</formula1>
    </dataValidation>
    <dataValidation type="whole" operator="equal" allowBlank="1" showInputMessage="1" showErrorMessage="1" errorTitle="El documento es normal" error="Valor no valido" prompt="Es complementaria cuando corresponde a un documento posterior al presupuesto inicial, capturar 1 si se requiere seleccionar esta opción." sqref="AN14">
      <formula1>1</formula1>
    </dataValidation>
    <dataValidation allowBlank="1" showInputMessage="1" showErrorMessage="1" prompt="Si selecciono la opción &quot;Complementaria&quot;, capturar en este recuadro el número consecutivo al que corresponde, ejemplo 01, 02, 03....." sqref="AS14:AU15"/>
    <dataValidation allowBlank="1" showInputMessage="1" showErrorMessage="1" prompt="Si selcciono la opción &quot;Complementaria&quot;, capturar el número de oficialía de partes al que es complemento el documento que se entrega." sqref="AP17:AU17"/>
    <dataValidation allowBlank="1" showInputMessage="1" showErrorMessage="1" prompt="Capturar el número del oficio asignado que corresponda al que se entrega, a falta del dato colocar &quot;s/n&quot;." sqref="F21:N21"/>
    <dataValidation type="date" operator="greaterThan" allowBlank="1" showInputMessage="1" showErrorMessage="1" errorTitle="Fecha del oficio del municipio" error="El dato ingresado no corresponde a una fecha" prompt="Ingresar la fecha del oficio." sqref="G23:N23">
      <formula1>39083</formula1>
    </dataValidation>
    <dataValidation type="whole" operator="equal" allowBlank="1" showInputMessage="1" showErrorMessage="1" errorTitle="El documento es normal" error="Valor no valido" prompt="El oficio está firmado por el titular de la entidad, capturar 1 si se requiere seleccionar esta opción." sqref="X25">
      <formula1>1</formula1>
    </dataValidation>
    <dataValidation type="whole" operator="equal" allowBlank="1" showInputMessage="1" showErrorMessage="1" errorTitle="El documento es normal" error="Valor no valido" prompt="El oficio del municipio está firmado por el responsable de las finanzas de la entidad, capturar 1 si se requiere seleccionar esta opción." sqref="X27">
      <formula1>1</formula1>
    </dataValidation>
    <dataValidation type="whole" operator="equal" allowBlank="1" showInputMessage="1" showErrorMessage="1" errorTitle="El documento es normal" error="Valor no valido" prompt="El oficio está firmado por otra persona distinta al titular o responsable de las finanzas de la entidad, capturar 1 si se requiere seleccionar esta opción." sqref="X31">
      <formula1>1</formula1>
    </dataValidation>
    <dataValidation allowBlank="1" showInputMessage="1" showErrorMessage="1" prompt="Capturar el número asignado del acta de la autoridad (Ayuntamiento, Patronato o Consejo)." sqref="AF21:AM21"/>
    <dataValidation type="date" operator="greaterThan" allowBlank="1" showInputMessage="1" showErrorMessage="1" errorTitle="Fecha del oficio del municipio" error="El dato ingresado no corresponde a una fecha" prompt="Ingresar la fecha del acta._x000a_(dd-mm-aaaa)" sqref="AF23:AM23">
      <formula1>39083</formula1>
    </dataValidation>
    <dataValidation type="whole" operator="equal" allowBlank="1" showInputMessage="1" showErrorMessage="1" errorTitle="El documento es normal" error="Valor no valido" prompt="El acuerdo remitido está firmado por el Secretario General o su equivalente, capturar 1 si se requiere seleccionar esta opción." sqref="BV23">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a favor, ingresarlo en este campo." sqref="AJ31:AL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contra, ingresarlo en este campo." sqref="AJ33:AL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abstención, ingresarlo en este campo." sqref="AJ35:AL35">
      <formula1>0</formula1>
      <formula2>30</formula2>
    </dataValidation>
    <dataValidation type="whole" operator="equal" allowBlank="1" showInputMessage="1" showErrorMessage="1" errorTitle="El documento es normal" error="Valor no valido" prompt="El acuerdo no menciona cantidad de votos y en su lugar dice por unanimidad, capturar 1 si se requiere seleccionar esta opción." sqref="AJ37">
      <formula1>1</formula1>
    </dataValidation>
    <dataValidation type="whole" operator="equal" allowBlank="1" showInputMessage="1" showErrorMessage="1" errorTitle="El documento es normal" error="Valor no valido" prompt="El acuerdo no menciona cantidad de votos y en su lugar dice por mayoria, capturar 1 si se requiere seleccionar esta opción." sqref="AJ39">
      <formula1>1</formula1>
    </dataValidation>
    <dataValidation type="whole" operator="equal" allowBlank="1" showInputMessage="1" showErrorMessage="1" errorTitle="El documento es normal" error="Valor no valido" prompt="En el Acta menciona solamente la aprobación, capturar 1 si se requiere seleccionar esta opción." sqref="BV33">
      <formula1>1</formula1>
    </dataValidation>
    <dataValidation type="whole" operator="equal" allowBlank="1" showInputMessage="1" showErrorMessage="1" errorTitle="El documento es normal" error="Valor no valido" prompt="En el acta menciona solamente el importe total aprobado para el presupuesto, capturar 1 si se requiere seleccionar esta opción." sqref="BV35">
      <formula1>1</formula1>
    </dataValidation>
    <dataValidation type="whole" operator="equal" allowBlank="1" showInputMessage="1" showErrorMessage="1" errorTitle="El documento es normal" error="Valor no valido" prompt="En el acta menciona solamente los importes aprobados para el presupuesto por Capítulos, capturar 1 si se requiere seleccionar esta opción." sqref="BV37">
      <formula1>1</formula1>
    </dataValidation>
    <dataValidation type="whole" operator="equal" allowBlank="1" showInputMessage="1" showErrorMessage="1" errorTitle="El documento es normal" error="Valor no valido" prompt="En el acta integra los formatos que describen total o parcialmente el presupuesto, capturar 1 si se requiere seleccionar esta opción." sqref="BV39">
      <formula1>1</formula1>
    </dataValidation>
    <dataValidation allowBlank="1" showInputMessage="1" showErrorMessage="1" prompt="Espacio que tiene como finalidad de resaltar o hacer mención de comentarios importantes dentro del presupuesto o de su analisis." sqref="C43:BV58"/>
    <dataValidation type="whole" operator="equal" allowBlank="1" showInputMessage="1" showErrorMessage="1" errorTitle="El documento es normal" error="Valor no valido" prompt="En los docuemtnos remitodos anexa éste formato, capturar 1 si se requiere seleccionar esta opción." sqref="AZ72">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scribe el número de representantes asistentes, ingresarlo en este campo." sqref="AV35:AX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contiene o se puede determinar el número de representantes ausentes registrarlos en este campo." sqref="AV37:AX37">
      <formula1>0</formula1>
      <formula2>30</formula2>
    </dataValidation>
    <dataValidation type="whole" operator="equal" allowBlank="1" showInputMessage="1" showErrorMessage="1" errorTitle="El documento es normal" error="Valor no valido" prompt="En los documentos remitodos anexa éste formato, capturar 1 si se requiere seleccionar esta opción." sqref="AZ65 AZ81 AZ78 AZ75 AZ71 AZ67">
      <formula1>1</formula1>
    </dataValidation>
    <dataValidation type="whole" operator="greaterThan" allowBlank="1" showInputMessage="1" showErrorMessage="1" sqref="BN2:BV2">
      <formula1>2000</formula1>
    </dataValidation>
    <dataValidation type="whole" operator="equal" allowBlank="1" showInputMessage="1" showErrorMessage="1" errorTitle="El documento es normal" error="Valor no valido" prompt="Es Modificación al Presupuesto cuando corresponde a ampliación, redución o transferencia al presupuesto aporbadol, capturar 1 si se requiere seleccionar esta opción." sqref="AN13">
      <formula1>1</formula1>
    </dataValidation>
    <dataValidation type="whole" operator="equal" allowBlank="1" showInputMessage="1" showErrorMessage="1" errorTitle="El documento es normal" error="Valor no valido" prompt="Es complementaria cuando corresponde a un documento posterior al presupuesto aprobado o modificacion, capturar 1 si se requiere seleccionar esta opción." sqref="AN15">
      <formula1>1</formula1>
    </dataValidation>
    <dataValidation allowBlank="1" showInputMessage="1" showErrorMessage="1" prompt="Si selecciono la opción &quot;Modificación al Presupuesto&quot;, capturar en este recuadro el número consecutivo al que corresponde, ejemplo 01, 02, 03....." sqref="AX13:AY13"/>
    <dataValidation type="whole" operator="equal" allowBlank="1" showInputMessage="1" showErrorMessage="1" errorTitle="El documento es normal" error="Valor no valido" prompt="El oficio del municipio está firmado por el secretario general de la entidad, capturar 1 si se requiere seleccionar esta opción." sqref="X29">
      <formula1>1</formula1>
    </dataValidation>
  </dataValidations>
  <pageMargins left="0.78740157480314965" right="0.78740157480314965" top="0.78740157480314965" bottom="0.78740157480314965" header="0" footer="0"/>
  <pageSetup scale="70" orientation="portrait" r:id="rId1"/>
  <drawing r:id="rId2"/>
  <extLst>
    <ext xmlns:x14="http://schemas.microsoft.com/office/spreadsheetml/2009/9/main" uri="{CCE6A557-97BC-4b89-ADB6-D9C93CAAB3DF}">
      <x14:dataValidations xmlns:xm="http://schemas.microsoft.com/office/excel/2006/main" count="1">
        <x14:dataValidation type="whole" operator="equal" allowBlank="1" showInputMessage="1" showErrorMessage="1" errorTitle="El documento es normal" error="Valor no valido" prompt="El Municipio en los docuemtnos remitodos anexa éste formato, capturar 1 si se requiere seleccionar esta opción.">
          <x14:formula1>
            <xm:f>1</xm:f>
          </x14:formula1>
          <xm:sqref>WXH982978 D65474 IZ65474 SV65474 ACR65474 AMN65474 AWJ65474 BGF65474 BQB65474 BZX65474 CJT65474 CTP65474 DDL65474 DNH65474 DXD65474 EGZ65474 EQV65474 FAR65474 FKN65474 FUJ65474 GEF65474 GOB65474 GXX65474 HHT65474 HRP65474 IBL65474 ILH65474 IVD65474 JEZ65474 JOV65474 JYR65474 KIN65474 KSJ65474 LCF65474 LMB65474 LVX65474 MFT65474 MPP65474 MZL65474 NJH65474 NTD65474 OCZ65474 OMV65474 OWR65474 PGN65474 PQJ65474 QAF65474 QKB65474 QTX65474 RDT65474 RNP65474 RXL65474 SHH65474 SRD65474 TAZ65474 TKV65474 TUR65474 UEN65474 UOJ65474 UYF65474 VIB65474 VRX65474 WBT65474 WLP65474 WVL65474 D131010 IZ131010 SV131010 ACR131010 AMN131010 AWJ131010 BGF131010 BQB131010 BZX131010 CJT131010 CTP131010 DDL131010 DNH131010 DXD131010 EGZ131010 EQV131010 FAR131010 FKN131010 FUJ131010 GEF131010 GOB131010 GXX131010 HHT131010 HRP131010 IBL131010 ILH131010 IVD131010 JEZ131010 JOV131010 JYR131010 KIN131010 KSJ131010 LCF131010 LMB131010 LVX131010 MFT131010 MPP131010 MZL131010 NJH131010 NTD131010 OCZ131010 OMV131010 OWR131010 PGN131010 PQJ131010 QAF131010 QKB131010 QTX131010 RDT131010 RNP131010 RXL131010 SHH131010 SRD131010 TAZ131010 TKV131010 TUR131010 UEN131010 UOJ131010 UYF131010 VIB131010 VRX131010 WBT131010 WLP131010 WVL131010 D196546 IZ196546 SV196546 ACR196546 AMN196546 AWJ196546 BGF196546 BQB196546 BZX196546 CJT196546 CTP196546 DDL196546 DNH196546 DXD196546 EGZ196546 EQV196546 FAR196546 FKN196546 FUJ196546 GEF196546 GOB196546 GXX196546 HHT196546 HRP196546 IBL196546 ILH196546 IVD196546 JEZ196546 JOV196546 JYR196546 KIN196546 KSJ196546 LCF196546 LMB196546 LVX196546 MFT196546 MPP196546 MZL196546 NJH196546 NTD196546 OCZ196546 OMV196546 OWR196546 PGN196546 PQJ196546 QAF196546 QKB196546 QTX196546 RDT196546 RNP196546 RXL196546 SHH196546 SRD196546 TAZ196546 TKV196546 TUR196546 UEN196546 UOJ196546 UYF196546 VIB196546 VRX196546 WBT196546 WLP196546 WVL196546 D262082 IZ262082 SV262082 ACR262082 AMN262082 AWJ262082 BGF262082 BQB262082 BZX262082 CJT262082 CTP262082 DDL262082 DNH262082 DXD262082 EGZ262082 EQV262082 FAR262082 FKN262082 FUJ262082 GEF262082 GOB262082 GXX262082 HHT262082 HRP262082 IBL262082 ILH262082 IVD262082 JEZ262082 JOV262082 JYR262082 KIN262082 KSJ262082 LCF262082 LMB262082 LVX262082 MFT262082 MPP262082 MZL262082 NJH262082 NTD262082 OCZ262082 OMV262082 OWR262082 PGN262082 PQJ262082 QAF262082 QKB262082 QTX262082 RDT262082 RNP262082 RXL262082 SHH262082 SRD262082 TAZ262082 TKV262082 TUR262082 UEN262082 UOJ262082 UYF262082 VIB262082 VRX262082 WBT262082 WLP262082 WVL262082 D327618 IZ327618 SV327618 ACR327618 AMN327618 AWJ327618 BGF327618 BQB327618 BZX327618 CJT327618 CTP327618 DDL327618 DNH327618 DXD327618 EGZ327618 EQV327618 FAR327618 FKN327618 FUJ327618 GEF327618 GOB327618 GXX327618 HHT327618 HRP327618 IBL327618 ILH327618 IVD327618 JEZ327618 JOV327618 JYR327618 KIN327618 KSJ327618 LCF327618 LMB327618 LVX327618 MFT327618 MPP327618 MZL327618 NJH327618 NTD327618 OCZ327618 OMV327618 OWR327618 PGN327618 PQJ327618 QAF327618 QKB327618 QTX327618 RDT327618 RNP327618 RXL327618 SHH327618 SRD327618 TAZ327618 TKV327618 TUR327618 UEN327618 UOJ327618 UYF327618 VIB327618 VRX327618 WBT327618 WLP327618 WVL327618 D393154 IZ393154 SV393154 ACR393154 AMN393154 AWJ393154 BGF393154 BQB393154 BZX393154 CJT393154 CTP393154 DDL393154 DNH393154 DXD393154 EGZ393154 EQV393154 FAR393154 FKN393154 FUJ393154 GEF393154 GOB393154 GXX393154 HHT393154 HRP393154 IBL393154 ILH393154 IVD393154 JEZ393154 JOV393154 JYR393154 KIN393154 KSJ393154 LCF393154 LMB393154 LVX393154 MFT393154 MPP393154 MZL393154 NJH393154 NTD393154 OCZ393154 OMV393154 OWR393154 PGN393154 PQJ393154 QAF393154 QKB393154 QTX393154 RDT393154 RNP393154 RXL393154 SHH393154 SRD393154 TAZ393154 TKV393154 TUR393154 UEN393154 UOJ393154 UYF393154 VIB393154 VRX393154 WBT393154 WLP393154 WVL393154 D458690 IZ458690 SV458690 ACR458690 AMN458690 AWJ458690 BGF458690 BQB458690 BZX458690 CJT458690 CTP458690 DDL458690 DNH458690 DXD458690 EGZ458690 EQV458690 FAR458690 FKN458690 FUJ458690 GEF458690 GOB458690 GXX458690 HHT458690 HRP458690 IBL458690 ILH458690 IVD458690 JEZ458690 JOV458690 JYR458690 KIN458690 KSJ458690 LCF458690 LMB458690 LVX458690 MFT458690 MPP458690 MZL458690 NJH458690 NTD458690 OCZ458690 OMV458690 OWR458690 PGN458690 PQJ458690 QAF458690 QKB458690 QTX458690 RDT458690 RNP458690 RXL458690 SHH458690 SRD458690 TAZ458690 TKV458690 TUR458690 UEN458690 UOJ458690 UYF458690 VIB458690 VRX458690 WBT458690 WLP458690 WVL458690 D524226 IZ524226 SV524226 ACR524226 AMN524226 AWJ524226 BGF524226 BQB524226 BZX524226 CJT524226 CTP524226 DDL524226 DNH524226 DXD524226 EGZ524226 EQV524226 FAR524226 FKN524226 FUJ524226 GEF524226 GOB524226 GXX524226 HHT524226 HRP524226 IBL524226 ILH524226 IVD524226 JEZ524226 JOV524226 JYR524226 KIN524226 KSJ524226 LCF524226 LMB524226 LVX524226 MFT524226 MPP524226 MZL524226 NJH524226 NTD524226 OCZ524226 OMV524226 OWR524226 PGN524226 PQJ524226 QAF524226 QKB524226 QTX524226 RDT524226 RNP524226 RXL524226 SHH524226 SRD524226 TAZ524226 TKV524226 TUR524226 UEN524226 UOJ524226 UYF524226 VIB524226 VRX524226 WBT524226 WLP524226 WVL524226 D589762 IZ589762 SV589762 ACR589762 AMN589762 AWJ589762 BGF589762 BQB589762 BZX589762 CJT589762 CTP589762 DDL589762 DNH589762 DXD589762 EGZ589762 EQV589762 FAR589762 FKN589762 FUJ589762 GEF589762 GOB589762 GXX589762 HHT589762 HRP589762 IBL589762 ILH589762 IVD589762 JEZ589762 JOV589762 JYR589762 KIN589762 KSJ589762 LCF589762 LMB589762 LVX589762 MFT589762 MPP589762 MZL589762 NJH589762 NTD589762 OCZ589762 OMV589762 OWR589762 PGN589762 PQJ589762 QAF589762 QKB589762 QTX589762 RDT589762 RNP589762 RXL589762 SHH589762 SRD589762 TAZ589762 TKV589762 TUR589762 UEN589762 UOJ589762 UYF589762 VIB589762 VRX589762 WBT589762 WLP589762 WVL589762 D655298 IZ655298 SV655298 ACR655298 AMN655298 AWJ655298 BGF655298 BQB655298 BZX655298 CJT655298 CTP655298 DDL655298 DNH655298 DXD655298 EGZ655298 EQV655298 FAR655298 FKN655298 FUJ655298 GEF655298 GOB655298 GXX655298 HHT655298 HRP655298 IBL655298 ILH655298 IVD655298 JEZ655298 JOV655298 JYR655298 KIN655298 KSJ655298 LCF655298 LMB655298 LVX655298 MFT655298 MPP655298 MZL655298 NJH655298 NTD655298 OCZ655298 OMV655298 OWR655298 PGN655298 PQJ655298 QAF655298 QKB655298 QTX655298 RDT655298 RNP655298 RXL655298 SHH655298 SRD655298 TAZ655298 TKV655298 TUR655298 UEN655298 UOJ655298 UYF655298 VIB655298 VRX655298 WBT655298 WLP655298 WVL655298 D720834 IZ720834 SV720834 ACR720834 AMN720834 AWJ720834 BGF720834 BQB720834 BZX720834 CJT720834 CTP720834 DDL720834 DNH720834 DXD720834 EGZ720834 EQV720834 FAR720834 FKN720834 FUJ720834 GEF720834 GOB720834 GXX720834 HHT720834 HRP720834 IBL720834 ILH720834 IVD720834 JEZ720834 JOV720834 JYR720834 KIN720834 KSJ720834 LCF720834 LMB720834 LVX720834 MFT720834 MPP720834 MZL720834 NJH720834 NTD720834 OCZ720834 OMV720834 OWR720834 PGN720834 PQJ720834 QAF720834 QKB720834 QTX720834 RDT720834 RNP720834 RXL720834 SHH720834 SRD720834 TAZ720834 TKV720834 TUR720834 UEN720834 UOJ720834 UYF720834 VIB720834 VRX720834 WBT720834 WLP720834 WVL720834 D786370 IZ786370 SV786370 ACR786370 AMN786370 AWJ786370 BGF786370 BQB786370 BZX786370 CJT786370 CTP786370 DDL786370 DNH786370 DXD786370 EGZ786370 EQV786370 FAR786370 FKN786370 FUJ786370 GEF786370 GOB786370 GXX786370 HHT786370 HRP786370 IBL786370 ILH786370 IVD786370 JEZ786370 JOV786370 JYR786370 KIN786370 KSJ786370 LCF786370 LMB786370 LVX786370 MFT786370 MPP786370 MZL786370 NJH786370 NTD786370 OCZ786370 OMV786370 OWR786370 PGN786370 PQJ786370 QAF786370 QKB786370 QTX786370 RDT786370 RNP786370 RXL786370 SHH786370 SRD786370 TAZ786370 TKV786370 TUR786370 UEN786370 UOJ786370 UYF786370 VIB786370 VRX786370 WBT786370 WLP786370 WVL786370 D851906 IZ851906 SV851906 ACR851906 AMN851906 AWJ851906 BGF851906 BQB851906 BZX851906 CJT851906 CTP851906 DDL851906 DNH851906 DXD851906 EGZ851906 EQV851906 FAR851906 FKN851906 FUJ851906 GEF851906 GOB851906 GXX851906 HHT851906 HRP851906 IBL851906 ILH851906 IVD851906 JEZ851906 JOV851906 JYR851906 KIN851906 KSJ851906 LCF851906 LMB851906 LVX851906 MFT851906 MPP851906 MZL851906 NJH851906 NTD851906 OCZ851906 OMV851906 OWR851906 PGN851906 PQJ851906 QAF851906 QKB851906 QTX851906 RDT851906 RNP851906 RXL851906 SHH851906 SRD851906 TAZ851906 TKV851906 TUR851906 UEN851906 UOJ851906 UYF851906 VIB851906 VRX851906 WBT851906 WLP851906 WVL851906 D917442 IZ917442 SV917442 ACR917442 AMN917442 AWJ917442 BGF917442 BQB917442 BZX917442 CJT917442 CTP917442 DDL917442 DNH917442 DXD917442 EGZ917442 EQV917442 FAR917442 FKN917442 FUJ917442 GEF917442 GOB917442 GXX917442 HHT917442 HRP917442 IBL917442 ILH917442 IVD917442 JEZ917442 JOV917442 JYR917442 KIN917442 KSJ917442 LCF917442 LMB917442 LVX917442 MFT917442 MPP917442 MZL917442 NJH917442 NTD917442 OCZ917442 OMV917442 OWR917442 PGN917442 PQJ917442 QAF917442 QKB917442 QTX917442 RDT917442 RNP917442 RXL917442 SHH917442 SRD917442 TAZ917442 TKV917442 TUR917442 UEN917442 UOJ917442 UYF917442 VIB917442 VRX917442 WBT917442 WLP917442 WVL917442 D982978 IZ982978 SV982978 ACR982978 AMN982978 AWJ982978 BGF982978 BQB982978 BZX982978 CJT982978 CTP982978 DDL982978 DNH982978 DXD982978 EGZ982978 EQV982978 FAR982978 FKN982978 FUJ982978 GEF982978 GOB982978 GXX982978 HHT982978 HRP982978 IBL982978 ILH982978 IVD982978 JEZ982978 JOV982978 JYR982978 KIN982978 KSJ982978 LCF982978 LMB982978 LVX982978 MFT982978 MPP982978 MZL982978 NJH982978 NTD982978 OCZ982978 OMV982978 OWR982978 PGN982978 PQJ982978 QAF982978 QKB982978 QTX982978 RDT982978 RNP982978 RXL982978 SHH982978 SRD982978 TAZ982978 TKV982978 TUR982978 UEN982978 UOJ982978 UYF982978 VIB982978 VRX982978 WBT982978 WLP982978 WVL982978 AZ65486 KV65486 UR65486 AEN65486 AOJ65486 AYF65486 BIB65486 BRX65486 CBT65486 CLP65486 CVL65486 DFH65486 DPD65486 DYZ65486 EIV65486 ESR65486 FCN65486 FMJ65486 FWF65486 GGB65486 GPX65486 GZT65486 HJP65486 HTL65486 IDH65486 IND65486 IWZ65486 JGV65486 JQR65486 KAN65486 KKJ65486 KUF65486 LEB65486 LNX65486 LXT65486 MHP65486 MRL65486 NBH65486 NLD65486 NUZ65486 OEV65486 OOR65486 OYN65486 PIJ65486 PSF65486 QCB65486 QLX65486 QVT65486 RFP65486 RPL65486 RZH65486 SJD65486 SSZ65486 TCV65486 TMR65486 TWN65486 UGJ65486 UQF65486 VAB65486 VJX65486 VTT65486 WDP65486 WNL65486 WXH65486 AZ131022 KV131022 UR131022 AEN131022 AOJ131022 AYF131022 BIB131022 BRX131022 CBT131022 CLP131022 CVL131022 DFH131022 DPD131022 DYZ131022 EIV131022 ESR131022 FCN131022 FMJ131022 FWF131022 GGB131022 GPX131022 GZT131022 HJP131022 HTL131022 IDH131022 IND131022 IWZ131022 JGV131022 JQR131022 KAN131022 KKJ131022 KUF131022 LEB131022 LNX131022 LXT131022 MHP131022 MRL131022 NBH131022 NLD131022 NUZ131022 OEV131022 OOR131022 OYN131022 PIJ131022 PSF131022 QCB131022 QLX131022 QVT131022 RFP131022 RPL131022 RZH131022 SJD131022 SSZ131022 TCV131022 TMR131022 TWN131022 UGJ131022 UQF131022 VAB131022 VJX131022 VTT131022 WDP131022 WNL131022 WXH131022 AZ196558 KV196558 UR196558 AEN196558 AOJ196558 AYF196558 BIB196558 BRX196558 CBT196558 CLP196558 CVL196558 DFH196558 DPD196558 DYZ196558 EIV196558 ESR196558 FCN196558 FMJ196558 FWF196558 GGB196558 GPX196558 GZT196558 HJP196558 HTL196558 IDH196558 IND196558 IWZ196558 JGV196558 JQR196558 KAN196558 KKJ196558 KUF196558 LEB196558 LNX196558 LXT196558 MHP196558 MRL196558 NBH196558 NLD196558 NUZ196558 OEV196558 OOR196558 OYN196558 PIJ196558 PSF196558 QCB196558 QLX196558 QVT196558 RFP196558 RPL196558 RZH196558 SJD196558 SSZ196558 TCV196558 TMR196558 TWN196558 UGJ196558 UQF196558 VAB196558 VJX196558 VTT196558 WDP196558 WNL196558 WXH196558 AZ262094 KV262094 UR262094 AEN262094 AOJ262094 AYF262094 BIB262094 BRX262094 CBT262094 CLP262094 CVL262094 DFH262094 DPD262094 DYZ262094 EIV262094 ESR262094 FCN262094 FMJ262094 FWF262094 GGB262094 GPX262094 GZT262094 HJP262094 HTL262094 IDH262094 IND262094 IWZ262094 JGV262094 JQR262094 KAN262094 KKJ262094 KUF262094 LEB262094 LNX262094 LXT262094 MHP262094 MRL262094 NBH262094 NLD262094 NUZ262094 OEV262094 OOR262094 OYN262094 PIJ262094 PSF262094 QCB262094 QLX262094 QVT262094 RFP262094 RPL262094 RZH262094 SJD262094 SSZ262094 TCV262094 TMR262094 TWN262094 UGJ262094 UQF262094 VAB262094 VJX262094 VTT262094 WDP262094 WNL262094 WXH262094 AZ327630 KV327630 UR327630 AEN327630 AOJ327630 AYF327630 BIB327630 BRX327630 CBT327630 CLP327630 CVL327630 DFH327630 DPD327630 DYZ327630 EIV327630 ESR327630 FCN327630 FMJ327630 FWF327630 GGB327630 GPX327630 GZT327630 HJP327630 HTL327630 IDH327630 IND327630 IWZ327630 JGV327630 JQR327630 KAN327630 KKJ327630 KUF327630 LEB327630 LNX327630 LXT327630 MHP327630 MRL327630 NBH327630 NLD327630 NUZ327630 OEV327630 OOR327630 OYN327630 PIJ327630 PSF327630 QCB327630 QLX327630 QVT327630 RFP327630 RPL327630 RZH327630 SJD327630 SSZ327630 TCV327630 TMR327630 TWN327630 UGJ327630 UQF327630 VAB327630 VJX327630 VTT327630 WDP327630 WNL327630 WXH327630 AZ393166 KV393166 UR393166 AEN393166 AOJ393166 AYF393166 BIB393166 BRX393166 CBT393166 CLP393166 CVL393166 DFH393166 DPD393166 DYZ393166 EIV393166 ESR393166 FCN393166 FMJ393166 FWF393166 GGB393166 GPX393166 GZT393166 HJP393166 HTL393166 IDH393166 IND393166 IWZ393166 JGV393166 JQR393166 KAN393166 KKJ393166 KUF393166 LEB393166 LNX393166 LXT393166 MHP393166 MRL393166 NBH393166 NLD393166 NUZ393166 OEV393166 OOR393166 OYN393166 PIJ393166 PSF393166 QCB393166 QLX393166 QVT393166 RFP393166 RPL393166 RZH393166 SJD393166 SSZ393166 TCV393166 TMR393166 TWN393166 UGJ393166 UQF393166 VAB393166 VJX393166 VTT393166 WDP393166 WNL393166 WXH393166 AZ458702 KV458702 UR458702 AEN458702 AOJ458702 AYF458702 BIB458702 BRX458702 CBT458702 CLP458702 CVL458702 DFH458702 DPD458702 DYZ458702 EIV458702 ESR458702 FCN458702 FMJ458702 FWF458702 GGB458702 GPX458702 GZT458702 HJP458702 HTL458702 IDH458702 IND458702 IWZ458702 JGV458702 JQR458702 KAN458702 KKJ458702 KUF458702 LEB458702 LNX458702 LXT458702 MHP458702 MRL458702 NBH458702 NLD458702 NUZ458702 OEV458702 OOR458702 OYN458702 PIJ458702 PSF458702 QCB458702 QLX458702 QVT458702 RFP458702 RPL458702 RZH458702 SJD458702 SSZ458702 TCV458702 TMR458702 TWN458702 UGJ458702 UQF458702 VAB458702 VJX458702 VTT458702 WDP458702 WNL458702 WXH458702 AZ524238 KV524238 UR524238 AEN524238 AOJ524238 AYF524238 BIB524238 BRX524238 CBT524238 CLP524238 CVL524238 DFH524238 DPD524238 DYZ524238 EIV524238 ESR524238 FCN524238 FMJ524238 FWF524238 GGB524238 GPX524238 GZT524238 HJP524238 HTL524238 IDH524238 IND524238 IWZ524238 JGV524238 JQR524238 KAN524238 KKJ524238 KUF524238 LEB524238 LNX524238 LXT524238 MHP524238 MRL524238 NBH524238 NLD524238 NUZ524238 OEV524238 OOR524238 OYN524238 PIJ524238 PSF524238 QCB524238 QLX524238 QVT524238 RFP524238 RPL524238 RZH524238 SJD524238 SSZ524238 TCV524238 TMR524238 TWN524238 UGJ524238 UQF524238 VAB524238 VJX524238 VTT524238 WDP524238 WNL524238 WXH524238 AZ589774 KV589774 UR589774 AEN589774 AOJ589774 AYF589774 BIB589774 BRX589774 CBT589774 CLP589774 CVL589774 DFH589774 DPD589774 DYZ589774 EIV589774 ESR589774 FCN589774 FMJ589774 FWF589774 GGB589774 GPX589774 GZT589774 HJP589774 HTL589774 IDH589774 IND589774 IWZ589774 JGV589774 JQR589774 KAN589774 KKJ589774 KUF589774 LEB589774 LNX589774 LXT589774 MHP589774 MRL589774 NBH589774 NLD589774 NUZ589774 OEV589774 OOR589774 OYN589774 PIJ589774 PSF589774 QCB589774 QLX589774 QVT589774 RFP589774 RPL589774 RZH589774 SJD589774 SSZ589774 TCV589774 TMR589774 TWN589774 UGJ589774 UQF589774 VAB589774 VJX589774 VTT589774 WDP589774 WNL589774 WXH589774 AZ655310 KV655310 UR655310 AEN655310 AOJ655310 AYF655310 BIB655310 BRX655310 CBT655310 CLP655310 CVL655310 DFH655310 DPD655310 DYZ655310 EIV655310 ESR655310 FCN655310 FMJ655310 FWF655310 GGB655310 GPX655310 GZT655310 HJP655310 HTL655310 IDH655310 IND655310 IWZ655310 JGV655310 JQR655310 KAN655310 KKJ655310 KUF655310 LEB655310 LNX655310 LXT655310 MHP655310 MRL655310 NBH655310 NLD655310 NUZ655310 OEV655310 OOR655310 OYN655310 PIJ655310 PSF655310 QCB655310 QLX655310 QVT655310 RFP655310 RPL655310 RZH655310 SJD655310 SSZ655310 TCV655310 TMR655310 TWN655310 UGJ655310 UQF655310 VAB655310 VJX655310 VTT655310 WDP655310 WNL655310 WXH655310 AZ720846 KV720846 UR720846 AEN720846 AOJ720846 AYF720846 BIB720846 BRX720846 CBT720846 CLP720846 CVL720846 DFH720846 DPD720846 DYZ720846 EIV720846 ESR720846 FCN720846 FMJ720846 FWF720846 GGB720846 GPX720846 GZT720846 HJP720846 HTL720846 IDH720846 IND720846 IWZ720846 JGV720846 JQR720846 KAN720846 KKJ720846 KUF720846 LEB720846 LNX720846 LXT720846 MHP720846 MRL720846 NBH720846 NLD720846 NUZ720846 OEV720846 OOR720846 OYN720846 PIJ720846 PSF720846 QCB720846 QLX720846 QVT720846 RFP720846 RPL720846 RZH720846 SJD720846 SSZ720846 TCV720846 TMR720846 TWN720846 UGJ720846 UQF720846 VAB720846 VJX720846 VTT720846 WDP720846 WNL720846 WXH720846 AZ786382 KV786382 UR786382 AEN786382 AOJ786382 AYF786382 BIB786382 BRX786382 CBT786382 CLP786382 CVL786382 DFH786382 DPD786382 DYZ786382 EIV786382 ESR786382 FCN786382 FMJ786382 FWF786382 GGB786382 GPX786382 GZT786382 HJP786382 HTL786382 IDH786382 IND786382 IWZ786382 JGV786382 JQR786382 KAN786382 KKJ786382 KUF786382 LEB786382 LNX786382 LXT786382 MHP786382 MRL786382 NBH786382 NLD786382 NUZ786382 OEV786382 OOR786382 OYN786382 PIJ786382 PSF786382 QCB786382 QLX786382 QVT786382 RFP786382 RPL786382 RZH786382 SJD786382 SSZ786382 TCV786382 TMR786382 TWN786382 UGJ786382 UQF786382 VAB786382 VJX786382 VTT786382 WDP786382 WNL786382 WXH786382 AZ851918 KV851918 UR851918 AEN851918 AOJ851918 AYF851918 BIB851918 BRX851918 CBT851918 CLP851918 CVL851918 DFH851918 DPD851918 DYZ851918 EIV851918 ESR851918 FCN851918 FMJ851918 FWF851918 GGB851918 GPX851918 GZT851918 HJP851918 HTL851918 IDH851918 IND851918 IWZ851918 JGV851918 JQR851918 KAN851918 KKJ851918 KUF851918 LEB851918 LNX851918 LXT851918 MHP851918 MRL851918 NBH851918 NLD851918 NUZ851918 OEV851918 OOR851918 OYN851918 PIJ851918 PSF851918 QCB851918 QLX851918 QVT851918 RFP851918 RPL851918 RZH851918 SJD851918 SSZ851918 TCV851918 TMR851918 TWN851918 UGJ851918 UQF851918 VAB851918 VJX851918 VTT851918 WDP851918 WNL851918 WXH851918 AZ917454 KV917454 UR917454 AEN917454 AOJ917454 AYF917454 BIB917454 BRX917454 CBT917454 CLP917454 CVL917454 DFH917454 DPD917454 DYZ917454 EIV917454 ESR917454 FCN917454 FMJ917454 FWF917454 GGB917454 GPX917454 GZT917454 HJP917454 HTL917454 IDH917454 IND917454 IWZ917454 JGV917454 JQR917454 KAN917454 KKJ917454 KUF917454 LEB917454 LNX917454 LXT917454 MHP917454 MRL917454 NBH917454 NLD917454 NUZ917454 OEV917454 OOR917454 OYN917454 PIJ917454 PSF917454 QCB917454 QLX917454 QVT917454 RFP917454 RPL917454 RZH917454 SJD917454 SSZ917454 TCV917454 TMR917454 TWN917454 UGJ917454 UQF917454 VAB917454 VJX917454 VTT917454 WDP917454 WNL917454 WXH917454 AZ982990 KV982990 UR982990 AEN982990 AOJ982990 AYF982990 BIB982990 BRX982990 CBT982990 CLP982990 CVL982990 DFH982990 DPD982990 DYZ982990 EIV982990 ESR982990 FCN982990 FMJ982990 FWF982990 GGB982990 GPX982990 GZT982990 HJP982990 HTL982990 IDH982990 IND982990 IWZ982990 JGV982990 JQR982990 KAN982990 KKJ982990 KUF982990 LEB982990 LNX982990 LXT982990 MHP982990 MRL982990 NBH982990 NLD982990 NUZ982990 OEV982990 OOR982990 OYN982990 PIJ982990 PSF982990 QCB982990 QLX982990 QVT982990 RFP982990 RPL982990 RZH982990 SJD982990 SSZ982990 TCV982990 TMR982990 TWN982990 UGJ982990 UQF982990 VAB982990 VJX982990 VTT982990 WDP982990 WNL982990 WXH982990 WNL982978 D65480 IZ65480 SV65480 ACR65480 AMN65480 AWJ65480 BGF65480 BQB65480 BZX65480 CJT65480 CTP65480 DDL65480 DNH65480 DXD65480 EGZ65480 EQV65480 FAR65480 FKN65480 FUJ65480 GEF65480 GOB65480 GXX65480 HHT65480 HRP65480 IBL65480 ILH65480 IVD65480 JEZ65480 JOV65480 JYR65480 KIN65480 KSJ65480 LCF65480 LMB65480 LVX65480 MFT65480 MPP65480 MZL65480 NJH65480 NTD65480 OCZ65480 OMV65480 OWR65480 PGN65480 PQJ65480 QAF65480 QKB65480 QTX65480 RDT65480 RNP65480 RXL65480 SHH65480 SRD65480 TAZ65480 TKV65480 TUR65480 UEN65480 UOJ65480 UYF65480 VIB65480 VRX65480 WBT65480 WLP65480 WVL65480 D131016 IZ131016 SV131016 ACR131016 AMN131016 AWJ131016 BGF131016 BQB131016 BZX131016 CJT131016 CTP131016 DDL131016 DNH131016 DXD131016 EGZ131016 EQV131016 FAR131016 FKN131016 FUJ131016 GEF131016 GOB131016 GXX131016 HHT131016 HRP131016 IBL131016 ILH131016 IVD131016 JEZ131016 JOV131016 JYR131016 KIN131016 KSJ131016 LCF131016 LMB131016 LVX131016 MFT131016 MPP131016 MZL131016 NJH131016 NTD131016 OCZ131016 OMV131016 OWR131016 PGN131016 PQJ131016 QAF131016 QKB131016 QTX131016 RDT131016 RNP131016 RXL131016 SHH131016 SRD131016 TAZ131016 TKV131016 TUR131016 UEN131016 UOJ131016 UYF131016 VIB131016 VRX131016 WBT131016 WLP131016 WVL131016 D196552 IZ196552 SV196552 ACR196552 AMN196552 AWJ196552 BGF196552 BQB196552 BZX196552 CJT196552 CTP196552 DDL196552 DNH196552 DXD196552 EGZ196552 EQV196552 FAR196552 FKN196552 FUJ196552 GEF196552 GOB196552 GXX196552 HHT196552 HRP196552 IBL196552 ILH196552 IVD196552 JEZ196552 JOV196552 JYR196552 KIN196552 KSJ196552 LCF196552 LMB196552 LVX196552 MFT196552 MPP196552 MZL196552 NJH196552 NTD196552 OCZ196552 OMV196552 OWR196552 PGN196552 PQJ196552 QAF196552 QKB196552 QTX196552 RDT196552 RNP196552 RXL196552 SHH196552 SRD196552 TAZ196552 TKV196552 TUR196552 UEN196552 UOJ196552 UYF196552 VIB196552 VRX196552 WBT196552 WLP196552 WVL196552 D262088 IZ262088 SV262088 ACR262088 AMN262088 AWJ262088 BGF262088 BQB262088 BZX262088 CJT262088 CTP262088 DDL262088 DNH262088 DXD262088 EGZ262088 EQV262088 FAR262088 FKN262088 FUJ262088 GEF262088 GOB262088 GXX262088 HHT262088 HRP262088 IBL262088 ILH262088 IVD262088 JEZ262088 JOV262088 JYR262088 KIN262088 KSJ262088 LCF262088 LMB262088 LVX262088 MFT262088 MPP262088 MZL262088 NJH262088 NTD262088 OCZ262088 OMV262088 OWR262088 PGN262088 PQJ262088 QAF262088 QKB262088 QTX262088 RDT262088 RNP262088 RXL262088 SHH262088 SRD262088 TAZ262088 TKV262088 TUR262088 UEN262088 UOJ262088 UYF262088 VIB262088 VRX262088 WBT262088 WLP262088 WVL262088 D327624 IZ327624 SV327624 ACR327624 AMN327624 AWJ327624 BGF327624 BQB327624 BZX327624 CJT327624 CTP327624 DDL327624 DNH327624 DXD327624 EGZ327624 EQV327624 FAR327624 FKN327624 FUJ327624 GEF327624 GOB327624 GXX327624 HHT327624 HRP327624 IBL327624 ILH327624 IVD327624 JEZ327624 JOV327624 JYR327624 KIN327624 KSJ327624 LCF327624 LMB327624 LVX327624 MFT327624 MPP327624 MZL327624 NJH327624 NTD327624 OCZ327624 OMV327624 OWR327624 PGN327624 PQJ327624 QAF327624 QKB327624 QTX327624 RDT327624 RNP327624 RXL327624 SHH327624 SRD327624 TAZ327624 TKV327624 TUR327624 UEN327624 UOJ327624 UYF327624 VIB327624 VRX327624 WBT327624 WLP327624 WVL327624 D393160 IZ393160 SV393160 ACR393160 AMN393160 AWJ393160 BGF393160 BQB393160 BZX393160 CJT393160 CTP393160 DDL393160 DNH393160 DXD393160 EGZ393160 EQV393160 FAR393160 FKN393160 FUJ393160 GEF393160 GOB393160 GXX393160 HHT393160 HRP393160 IBL393160 ILH393160 IVD393160 JEZ393160 JOV393160 JYR393160 KIN393160 KSJ393160 LCF393160 LMB393160 LVX393160 MFT393160 MPP393160 MZL393160 NJH393160 NTD393160 OCZ393160 OMV393160 OWR393160 PGN393160 PQJ393160 QAF393160 QKB393160 QTX393160 RDT393160 RNP393160 RXL393160 SHH393160 SRD393160 TAZ393160 TKV393160 TUR393160 UEN393160 UOJ393160 UYF393160 VIB393160 VRX393160 WBT393160 WLP393160 WVL393160 D458696 IZ458696 SV458696 ACR458696 AMN458696 AWJ458696 BGF458696 BQB458696 BZX458696 CJT458696 CTP458696 DDL458696 DNH458696 DXD458696 EGZ458696 EQV458696 FAR458696 FKN458696 FUJ458696 GEF458696 GOB458696 GXX458696 HHT458696 HRP458696 IBL458696 ILH458696 IVD458696 JEZ458696 JOV458696 JYR458696 KIN458696 KSJ458696 LCF458696 LMB458696 LVX458696 MFT458696 MPP458696 MZL458696 NJH458696 NTD458696 OCZ458696 OMV458696 OWR458696 PGN458696 PQJ458696 QAF458696 QKB458696 QTX458696 RDT458696 RNP458696 RXL458696 SHH458696 SRD458696 TAZ458696 TKV458696 TUR458696 UEN458696 UOJ458696 UYF458696 VIB458696 VRX458696 WBT458696 WLP458696 WVL458696 D524232 IZ524232 SV524232 ACR524232 AMN524232 AWJ524232 BGF524232 BQB524232 BZX524232 CJT524232 CTP524232 DDL524232 DNH524232 DXD524232 EGZ524232 EQV524232 FAR524232 FKN524232 FUJ524232 GEF524232 GOB524232 GXX524232 HHT524232 HRP524232 IBL524232 ILH524232 IVD524232 JEZ524232 JOV524232 JYR524232 KIN524232 KSJ524232 LCF524232 LMB524232 LVX524232 MFT524232 MPP524232 MZL524232 NJH524232 NTD524232 OCZ524232 OMV524232 OWR524232 PGN524232 PQJ524232 QAF524232 QKB524232 QTX524232 RDT524232 RNP524232 RXL524232 SHH524232 SRD524232 TAZ524232 TKV524232 TUR524232 UEN524232 UOJ524232 UYF524232 VIB524232 VRX524232 WBT524232 WLP524232 WVL524232 D589768 IZ589768 SV589768 ACR589768 AMN589768 AWJ589768 BGF589768 BQB589768 BZX589768 CJT589768 CTP589768 DDL589768 DNH589768 DXD589768 EGZ589768 EQV589768 FAR589768 FKN589768 FUJ589768 GEF589768 GOB589768 GXX589768 HHT589768 HRP589768 IBL589768 ILH589768 IVD589768 JEZ589768 JOV589768 JYR589768 KIN589768 KSJ589768 LCF589768 LMB589768 LVX589768 MFT589768 MPP589768 MZL589768 NJH589768 NTD589768 OCZ589768 OMV589768 OWR589768 PGN589768 PQJ589768 QAF589768 QKB589768 QTX589768 RDT589768 RNP589768 RXL589768 SHH589768 SRD589768 TAZ589768 TKV589768 TUR589768 UEN589768 UOJ589768 UYF589768 VIB589768 VRX589768 WBT589768 WLP589768 WVL589768 D655304 IZ655304 SV655304 ACR655304 AMN655304 AWJ655304 BGF655304 BQB655304 BZX655304 CJT655304 CTP655304 DDL655304 DNH655304 DXD655304 EGZ655304 EQV655304 FAR655304 FKN655304 FUJ655304 GEF655304 GOB655304 GXX655304 HHT655304 HRP655304 IBL655304 ILH655304 IVD655304 JEZ655304 JOV655304 JYR655304 KIN655304 KSJ655304 LCF655304 LMB655304 LVX655304 MFT655304 MPP655304 MZL655304 NJH655304 NTD655304 OCZ655304 OMV655304 OWR655304 PGN655304 PQJ655304 QAF655304 QKB655304 QTX655304 RDT655304 RNP655304 RXL655304 SHH655304 SRD655304 TAZ655304 TKV655304 TUR655304 UEN655304 UOJ655304 UYF655304 VIB655304 VRX655304 WBT655304 WLP655304 WVL655304 D720840 IZ720840 SV720840 ACR720840 AMN720840 AWJ720840 BGF720840 BQB720840 BZX720840 CJT720840 CTP720840 DDL720840 DNH720840 DXD720840 EGZ720840 EQV720840 FAR720840 FKN720840 FUJ720840 GEF720840 GOB720840 GXX720840 HHT720840 HRP720840 IBL720840 ILH720840 IVD720840 JEZ720840 JOV720840 JYR720840 KIN720840 KSJ720840 LCF720840 LMB720840 LVX720840 MFT720840 MPP720840 MZL720840 NJH720840 NTD720840 OCZ720840 OMV720840 OWR720840 PGN720840 PQJ720840 QAF720840 QKB720840 QTX720840 RDT720840 RNP720840 RXL720840 SHH720840 SRD720840 TAZ720840 TKV720840 TUR720840 UEN720840 UOJ720840 UYF720840 VIB720840 VRX720840 WBT720840 WLP720840 WVL720840 D786376 IZ786376 SV786376 ACR786376 AMN786376 AWJ786376 BGF786376 BQB786376 BZX786376 CJT786376 CTP786376 DDL786376 DNH786376 DXD786376 EGZ786376 EQV786376 FAR786376 FKN786376 FUJ786376 GEF786376 GOB786376 GXX786376 HHT786376 HRP786376 IBL786376 ILH786376 IVD786376 JEZ786376 JOV786376 JYR786376 KIN786376 KSJ786376 LCF786376 LMB786376 LVX786376 MFT786376 MPP786376 MZL786376 NJH786376 NTD786376 OCZ786376 OMV786376 OWR786376 PGN786376 PQJ786376 QAF786376 QKB786376 QTX786376 RDT786376 RNP786376 RXL786376 SHH786376 SRD786376 TAZ786376 TKV786376 TUR786376 UEN786376 UOJ786376 UYF786376 VIB786376 VRX786376 WBT786376 WLP786376 WVL786376 D851912 IZ851912 SV851912 ACR851912 AMN851912 AWJ851912 BGF851912 BQB851912 BZX851912 CJT851912 CTP851912 DDL851912 DNH851912 DXD851912 EGZ851912 EQV851912 FAR851912 FKN851912 FUJ851912 GEF851912 GOB851912 GXX851912 HHT851912 HRP851912 IBL851912 ILH851912 IVD851912 JEZ851912 JOV851912 JYR851912 KIN851912 KSJ851912 LCF851912 LMB851912 LVX851912 MFT851912 MPP851912 MZL851912 NJH851912 NTD851912 OCZ851912 OMV851912 OWR851912 PGN851912 PQJ851912 QAF851912 QKB851912 QTX851912 RDT851912 RNP851912 RXL851912 SHH851912 SRD851912 TAZ851912 TKV851912 TUR851912 UEN851912 UOJ851912 UYF851912 VIB851912 VRX851912 WBT851912 WLP851912 WVL851912 D917448 IZ917448 SV917448 ACR917448 AMN917448 AWJ917448 BGF917448 BQB917448 BZX917448 CJT917448 CTP917448 DDL917448 DNH917448 DXD917448 EGZ917448 EQV917448 FAR917448 FKN917448 FUJ917448 GEF917448 GOB917448 GXX917448 HHT917448 HRP917448 IBL917448 ILH917448 IVD917448 JEZ917448 JOV917448 JYR917448 KIN917448 KSJ917448 LCF917448 LMB917448 LVX917448 MFT917448 MPP917448 MZL917448 NJH917448 NTD917448 OCZ917448 OMV917448 OWR917448 PGN917448 PQJ917448 QAF917448 QKB917448 QTX917448 RDT917448 RNP917448 RXL917448 SHH917448 SRD917448 TAZ917448 TKV917448 TUR917448 UEN917448 UOJ917448 UYF917448 VIB917448 VRX917448 WBT917448 WLP917448 WVL917448 D982984 IZ982984 SV982984 ACR982984 AMN982984 AWJ982984 BGF982984 BQB982984 BZX982984 CJT982984 CTP982984 DDL982984 DNH982984 DXD982984 EGZ982984 EQV982984 FAR982984 FKN982984 FUJ982984 GEF982984 GOB982984 GXX982984 HHT982984 HRP982984 IBL982984 ILH982984 IVD982984 JEZ982984 JOV982984 JYR982984 KIN982984 KSJ982984 LCF982984 LMB982984 LVX982984 MFT982984 MPP982984 MZL982984 NJH982984 NTD982984 OCZ982984 OMV982984 OWR982984 PGN982984 PQJ982984 QAF982984 QKB982984 QTX982984 RDT982984 RNP982984 RXL982984 SHH982984 SRD982984 TAZ982984 TKV982984 TUR982984 UEN982984 UOJ982984 UYF982984 VIB982984 VRX982984 WBT982984 WLP982984 WVL982984 AZ65477 KV65477 UR65477 AEN65477 AOJ65477 AYF65477 BIB65477 BRX65477 CBT65477 CLP65477 CVL65477 DFH65477 DPD65477 DYZ65477 EIV65477 ESR65477 FCN65477 FMJ65477 FWF65477 GGB65477 GPX65477 GZT65477 HJP65477 HTL65477 IDH65477 IND65477 IWZ65477 JGV65477 JQR65477 KAN65477 KKJ65477 KUF65477 LEB65477 LNX65477 LXT65477 MHP65477 MRL65477 NBH65477 NLD65477 NUZ65477 OEV65477 OOR65477 OYN65477 PIJ65477 PSF65477 QCB65477 QLX65477 QVT65477 RFP65477 RPL65477 RZH65477 SJD65477 SSZ65477 TCV65477 TMR65477 TWN65477 UGJ65477 UQF65477 VAB65477 VJX65477 VTT65477 WDP65477 WNL65477 WXH65477 AZ131013 KV131013 UR131013 AEN131013 AOJ131013 AYF131013 BIB131013 BRX131013 CBT131013 CLP131013 CVL131013 DFH131013 DPD131013 DYZ131013 EIV131013 ESR131013 FCN131013 FMJ131013 FWF131013 GGB131013 GPX131013 GZT131013 HJP131013 HTL131013 IDH131013 IND131013 IWZ131013 JGV131013 JQR131013 KAN131013 KKJ131013 KUF131013 LEB131013 LNX131013 LXT131013 MHP131013 MRL131013 NBH131013 NLD131013 NUZ131013 OEV131013 OOR131013 OYN131013 PIJ131013 PSF131013 QCB131013 QLX131013 QVT131013 RFP131013 RPL131013 RZH131013 SJD131013 SSZ131013 TCV131013 TMR131013 TWN131013 UGJ131013 UQF131013 VAB131013 VJX131013 VTT131013 WDP131013 WNL131013 WXH131013 AZ196549 KV196549 UR196549 AEN196549 AOJ196549 AYF196549 BIB196549 BRX196549 CBT196549 CLP196549 CVL196549 DFH196549 DPD196549 DYZ196549 EIV196549 ESR196549 FCN196549 FMJ196549 FWF196549 GGB196549 GPX196549 GZT196549 HJP196549 HTL196549 IDH196549 IND196549 IWZ196549 JGV196549 JQR196549 KAN196549 KKJ196549 KUF196549 LEB196549 LNX196549 LXT196549 MHP196549 MRL196549 NBH196549 NLD196549 NUZ196549 OEV196549 OOR196549 OYN196549 PIJ196549 PSF196549 QCB196549 QLX196549 QVT196549 RFP196549 RPL196549 RZH196549 SJD196549 SSZ196549 TCV196549 TMR196549 TWN196549 UGJ196549 UQF196549 VAB196549 VJX196549 VTT196549 WDP196549 WNL196549 WXH196549 AZ262085 KV262085 UR262085 AEN262085 AOJ262085 AYF262085 BIB262085 BRX262085 CBT262085 CLP262085 CVL262085 DFH262085 DPD262085 DYZ262085 EIV262085 ESR262085 FCN262085 FMJ262085 FWF262085 GGB262085 GPX262085 GZT262085 HJP262085 HTL262085 IDH262085 IND262085 IWZ262085 JGV262085 JQR262085 KAN262085 KKJ262085 KUF262085 LEB262085 LNX262085 LXT262085 MHP262085 MRL262085 NBH262085 NLD262085 NUZ262085 OEV262085 OOR262085 OYN262085 PIJ262085 PSF262085 QCB262085 QLX262085 QVT262085 RFP262085 RPL262085 RZH262085 SJD262085 SSZ262085 TCV262085 TMR262085 TWN262085 UGJ262085 UQF262085 VAB262085 VJX262085 VTT262085 WDP262085 WNL262085 WXH262085 AZ327621 KV327621 UR327621 AEN327621 AOJ327621 AYF327621 BIB327621 BRX327621 CBT327621 CLP327621 CVL327621 DFH327621 DPD327621 DYZ327621 EIV327621 ESR327621 FCN327621 FMJ327621 FWF327621 GGB327621 GPX327621 GZT327621 HJP327621 HTL327621 IDH327621 IND327621 IWZ327621 JGV327621 JQR327621 KAN327621 KKJ327621 KUF327621 LEB327621 LNX327621 LXT327621 MHP327621 MRL327621 NBH327621 NLD327621 NUZ327621 OEV327621 OOR327621 OYN327621 PIJ327621 PSF327621 QCB327621 QLX327621 QVT327621 RFP327621 RPL327621 RZH327621 SJD327621 SSZ327621 TCV327621 TMR327621 TWN327621 UGJ327621 UQF327621 VAB327621 VJX327621 VTT327621 WDP327621 WNL327621 WXH327621 AZ393157 KV393157 UR393157 AEN393157 AOJ393157 AYF393157 BIB393157 BRX393157 CBT393157 CLP393157 CVL393157 DFH393157 DPD393157 DYZ393157 EIV393157 ESR393157 FCN393157 FMJ393157 FWF393157 GGB393157 GPX393157 GZT393157 HJP393157 HTL393157 IDH393157 IND393157 IWZ393157 JGV393157 JQR393157 KAN393157 KKJ393157 KUF393157 LEB393157 LNX393157 LXT393157 MHP393157 MRL393157 NBH393157 NLD393157 NUZ393157 OEV393157 OOR393157 OYN393157 PIJ393157 PSF393157 QCB393157 QLX393157 QVT393157 RFP393157 RPL393157 RZH393157 SJD393157 SSZ393157 TCV393157 TMR393157 TWN393157 UGJ393157 UQF393157 VAB393157 VJX393157 VTT393157 WDP393157 WNL393157 WXH393157 AZ458693 KV458693 UR458693 AEN458693 AOJ458693 AYF458693 BIB458693 BRX458693 CBT458693 CLP458693 CVL458693 DFH458693 DPD458693 DYZ458693 EIV458693 ESR458693 FCN458693 FMJ458693 FWF458693 GGB458693 GPX458693 GZT458693 HJP458693 HTL458693 IDH458693 IND458693 IWZ458693 JGV458693 JQR458693 KAN458693 KKJ458693 KUF458693 LEB458693 LNX458693 LXT458693 MHP458693 MRL458693 NBH458693 NLD458693 NUZ458693 OEV458693 OOR458693 OYN458693 PIJ458693 PSF458693 QCB458693 QLX458693 QVT458693 RFP458693 RPL458693 RZH458693 SJD458693 SSZ458693 TCV458693 TMR458693 TWN458693 UGJ458693 UQF458693 VAB458693 VJX458693 VTT458693 WDP458693 WNL458693 WXH458693 AZ524229 KV524229 UR524229 AEN524229 AOJ524229 AYF524229 BIB524229 BRX524229 CBT524229 CLP524229 CVL524229 DFH524229 DPD524229 DYZ524229 EIV524229 ESR524229 FCN524229 FMJ524229 FWF524229 GGB524229 GPX524229 GZT524229 HJP524229 HTL524229 IDH524229 IND524229 IWZ524229 JGV524229 JQR524229 KAN524229 KKJ524229 KUF524229 LEB524229 LNX524229 LXT524229 MHP524229 MRL524229 NBH524229 NLD524229 NUZ524229 OEV524229 OOR524229 OYN524229 PIJ524229 PSF524229 QCB524229 QLX524229 QVT524229 RFP524229 RPL524229 RZH524229 SJD524229 SSZ524229 TCV524229 TMR524229 TWN524229 UGJ524229 UQF524229 VAB524229 VJX524229 VTT524229 WDP524229 WNL524229 WXH524229 AZ589765 KV589765 UR589765 AEN589765 AOJ589765 AYF589765 BIB589765 BRX589765 CBT589765 CLP589765 CVL589765 DFH589765 DPD589765 DYZ589765 EIV589765 ESR589765 FCN589765 FMJ589765 FWF589765 GGB589765 GPX589765 GZT589765 HJP589765 HTL589765 IDH589765 IND589765 IWZ589765 JGV589765 JQR589765 KAN589765 KKJ589765 KUF589765 LEB589765 LNX589765 LXT589765 MHP589765 MRL589765 NBH589765 NLD589765 NUZ589765 OEV589765 OOR589765 OYN589765 PIJ589765 PSF589765 QCB589765 QLX589765 QVT589765 RFP589765 RPL589765 RZH589765 SJD589765 SSZ589765 TCV589765 TMR589765 TWN589765 UGJ589765 UQF589765 VAB589765 VJX589765 VTT589765 WDP589765 WNL589765 WXH589765 AZ655301 KV655301 UR655301 AEN655301 AOJ655301 AYF655301 BIB655301 BRX655301 CBT655301 CLP655301 CVL655301 DFH655301 DPD655301 DYZ655301 EIV655301 ESR655301 FCN655301 FMJ655301 FWF655301 GGB655301 GPX655301 GZT655301 HJP655301 HTL655301 IDH655301 IND655301 IWZ655301 JGV655301 JQR655301 KAN655301 KKJ655301 KUF655301 LEB655301 LNX655301 LXT655301 MHP655301 MRL655301 NBH655301 NLD655301 NUZ655301 OEV655301 OOR655301 OYN655301 PIJ655301 PSF655301 QCB655301 QLX655301 QVT655301 RFP655301 RPL655301 RZH655301 SJD655301 SSZ655301 TCV655301 TMR655301 TWN655301 UGJ655301 UQF655301 VAB655301 VJX655301 VTT655301 WDP655301 WNL655301 WXH655301 AZ720837 KV720837 UR720837 AEN720837 AOJ720837 AYF720837 BIB720837 BRX720837 CBT720837 CLP720837 CVL720837 DFH720837 DPD720837 DYZ720837 EIV720837 ESR720837 FCN720837 FMJ720837 FWF720837 GGB720837 GPX720837 GZT720837 HJP720837 HTL720837 IDH720837 IND720837 IWZ720837 JGV720837 JQR720837 KAN720837 KKJ720837 KUF720837 LEB720837 LNX720837 LXT720837 MHP720837 MRL720837 NBH720837 NLD720837 NUZ720837 OEV720837 OOR720837 OYN720837 PIJ720837 PSF720837 QCB720837 QLX720837 QVT720837 RFP720837 RPL720837 RZH720837 SJD720837 SSZ720837 TCV720837 TMR720837 TWN720837 UGJ720837 UQF720837 VAB720837 VJX720837 VTT720837 WDP720837 WNL720837 WXH720837 AZ786373 KV786373 UR786373 AEN786373 AOJ786373 AYF786373 BIB786373 BRX786373 CBT786373 CLP786373 CVL786373 DFH786373 DPD786373 DYZ786373 EIV786373 ESR786373 FCN786373 FMJ786373 FWF786373 GGB786373 GPX786373 GZT786373 HJP786373 HTL786373 IDH786373 IND786373 IWZ786373 JGV786373 JQR786373 KAN786373 KKJ786373 KUF786373 LEB786373 LNX786373 LXT786373 MHP786373 MRL786373 NBH786373 NLD786373 NUZ786373 OEV786373 OOR786373 OYN786373 PIJ786373 PSF786373 QCB786373 QLX786373 QVT786373 RFP786373 RPL786373 RZH786373 SJD786373 SSZ786373 TCV786373 TMR786373 TWN786373 UGJ786373 UQF786373 VAB786373 VJX786373 VTT786373 WDP786373 WNL786373 WXH786373 AZ851909 KV851909 UR851909 AEN851909 AOJ851909 AYF851909 BIB851909 BRX851909 CBT851909 CLP851909 CVL851909 DFH851909 DPD851909 DYZ851909 EIV851909 ESR851909 FCN851909 FMJ851909 FWF851909 GGB851909 GPX851909 GZT851909 HJP851909 HTL851909 IDH851909 IND851909 IWZ851909 JGV851909 JQR851909 KAN851909 KKJ851909 KUF851909 LEB851909 LNX851909 LXT851909 MHP851909 MRL851909 NBH851909 NLD851909 NUZ851909 OEV851909 OOR851909 OYN851909 PIJ851909 PSF851909 QCB851909 QLX851909 QVT851909 RFP851909 RPL851909 RZH851909 SJD851909 SSZ851909 TCV851909 TMR851909 TWN851909 UGJ851909 UQF851909 VAB851909 VJX851909 VTT851909 WDP851909 WNL851909 WXH851909 AZ917445 KV917445 UR917445 AEN917445 AOJ917445 AYF917445 BIB917445 BRX917445 CBT917445 CLP917445 CVL917445 DFH917445 DPD917445 DYZ917445 EIV917445 ESR917445 FCN917445 FMJ917445 FWF917445 GGB917445 GPX917445 GZT917445 HJP917445 HTL917445 IDH917445 IND917445 IWZ917445 JGV917445 JQR917445 KAN917445 KKJ917445 KUF917445 LEB917445 LNX917445 LXT917445 MHP917445 MRL917445 NBH917445 NLD917445 NUZ917445 OEV917445 OOR917445 OYN917445 PIJ917445 PSF917445 QCB917445 QLX917445 QVT917445 RFP917445 RPL917445 RZH917445 SJD917445 SSZ917445 TCV917445 TMR917445 TWN917445 UGJ917445 UQF917445 VAB917445 VJX917445 VTT917445 WDP917445 WNL917445 WXH917445 AZ982981 KV982981 UR982981 AEN982981 AOJ982981 AYF982981 BIB982981 BRX982981 CBT982981 CLP982981 CVL982981 DFH982981 DPD982981 DYZ982981 EIV982981 ESR982981 FCN982981 FMJ982981 FWF982981 GGB982981 GPX982981 GZT982981 HJP982981 HTL982981 IDH982981 IND982981 IWZ982981 JGV982981 JQR982981 KAN982981 KKJ982981 KUF982981 LEB982981 LNX982981 LXT982981 MHP982981 MRL982981 NBH982981 NLD982981 NUZ982981 OEV982981 OOR982981 OYN982981 PIJ982981 PSF982981 QCB982981 QLX982981 QVT982981 RFP982981 RPL982981 RZH982981 SJD982981 SSZ982981 TCV982981 TMR982981 TWN982981 UGJ982981 UQF982981 VAB982981 VJX982981 VTT982981 WDP982981 WNL982981 WXH982981 AZ65480 KV65480 UR65480 AEN65480 AOJ65480 AYF65480 BIB65480 BRX65480 CBT65480 CLP65480 CVL65480 DFH65480 DPD65480 DYZ65480 EIV65480 ESR65480 FCN65480 FMJ65480 FWF65480 GGB65480 GPX65480 GZT65480 HJP65480 HTL65480 IDH65480 IND65480 IWZ65480 JGV65480 JQR65480 KAN65480 KKJ65480 KUF65480 LEB65480 LNX65480 LXT65480 MHP65480 MRL65480 NBH65480 NLD65480 NUZ65480 OEV65480 OOR65480 OYN65480 PIJ65480 PSF65480 QCB65480 QLX65480 QVT65480 RFP65480 RPL65480 RZH65480 SJD65480 SSZ65480 TCV65480 TMR65480 TWN65480 UGJ65480 UQF65480 VAB65480 VJX65480 VTT65480 WDP65480 WNL65480 WXH65480 AZ131016 KV131016 UR131016 AEN131016 AOJ131016 AYF131016 BIB131016 BRX131016 CBT131016 CLP131016 CVL131016 DFH131016 DPD131016 DYZ131016 EIV131016 ESR131016 FCN131016 FMJ131016 FWF131016 GGB131016 GPX131016 GZT131016 HJP131016 HTL131016 IDH131016 IND131016 IWZ131016 JGV131016 JQR131016 KAN131016 KKJ131016 KUF131016 LEB131016 LNX131016 LXT131016 MHP131016 MRL131016 NBH131016 NLD131016 NUZ131016 OEV131016 OOR131016 OYN131016 PIJ131016 PSF131016 QCB131016 QLX131016 QVT131016 RFP131016 RPL131016 RZH131016 SJD131016 SSZ131016 TCV131016 TMR131016 TWN131016 UGJ131016 UQF131016 VAB131016 VJX131016 VTT131016 WDP131016 WNL131016 WXH131016 AZ196552 KV196552 UR196552 AEN196552 AOJ196552 AYF196552 BIB196552 BRX196552 CBT196552 CLP196552 CVL196552 DFH196552 DPD196552 DYZ196552 EIV196552 ESR196552 FCN196552 FMJ196552 FWF196552 GGB196552 GPX196552 GZT196552 HJP196552 HTL196552 IDH196552 IND196552 IWZ196552 JGV196552 JQR196552 KAN196552 KKJ196552 KUF196552 LEB196552 LNX196552 LXT196552 MHP196552 MRL196552 NBH196552 NLD196552 NUZ196552 OEV196552 OOR196552 OYN196552 PIJ196552 PSF196552 QCB196552 QLX196552 QVT196552 RFP196552 RPL196552 RZH196552 SJD196552 SSZ196552 TCV196552 TMR196552 TWN196552 UGJ196552 UQF196552 VAB196552 VJX196552 VTT196552 WDP196552 WNL196552 WXH196552 AZ262088 KV262088 UR262088 AEN262088 AOJ262088 AYF262088 BIB262088 BRX262088 CBT262088 CLP262088 CVL262088 DFH262088 DPD262088 DYZ262088 EIV262088 ESR262088 FCN262088 FMJ262088 FWF262088 GGB262088 GPX262088 GZT262088 HJP262088 HTL262088 IDH262088 IND262088 IWZ262088 JGV262088 JQR262088 KAN262088 KKJ262088 KUF262088 LEB262088 LNX262088 LXT262088 MHP262088 MRL262088 NBH262088 NLD262088 NUZ262088 OEV262088 OOR262088 OYN262088 PIJ262088 PSF262088 QCB262088 QLX262088 QVT262088 RFP262088 RPL262088 RZH262088 SJD262088 SSZ262088 TCV262088 TMR262088 TWN262088 UGJ262088 UQF262088 VAB262088 VJX262088 VTT262088 WDP262088 WNL262088 WXH262088 AZ327624 KV327624 UR327624 AEN327624 AOJ327624 AYF327624 BIB327624 BRX327624 CBT327624 CLP327624 CVL327624 DFH327624 DPD327624 DYZ327624 EIV327624 ESR327624 FCN327624 FMJ327624 FWF327624 GGB327624 GPX327624 GZT327624 HJP327624 HTL327624 IDH327624 IND327624 IWZ327624 JGV327624 JQR327624 KAN327624 KKJ327624 KUF327624 LEB327624 LNX327624 LXT327624 MHP327624 MRL327624 NBH327624 NLD327624 NUZ327624 OEV327624 OOR327624 OYN327624 PIJ327624 PSF327624 QCB327624 QLX327624 QVT327624 RFP327624 RPL327624 RZH327624 SJD327624 SSZ327624 TCV327624 TMR327624 TWN327624 UGJ327624 UQF327624 VAB327624 VJX327624 VTT327624 WDP327624 WNL327624 WXH327624 AZ393160 KV393160 UR393160 AEN393160 AOJ393160 AYF393160 BIB393160 BRX393160 CBT393160 CLP393160 CVL393160 DFH393160 DPD393160 DYZ393160 EIV393160 ESR393160 FCN393160 FMJ393160 FWF393160 GGB393160 GPX393160 GZT393160 HJP393160 HTL393160 IDH393160 IND393160 IWZ393160 JGV393160 JQR393160 KAN393160 KKJ393160 KUF393160 LEB393160 LNX393160 LXT393160 MHP393160 MRL393160 NBH393160 NLD393160 NUZ393160 OEV393160 OOR393160 OYN393160 PIJ393160 PSF393160 QCB393160 QLX393160 QVT393160 RFP393160 RPL393160 RZH393160 SJD393160 SSZ393160 TCV393160 TMR393160 TWN393160 UGJ393160 UQF393160 VAB393160 VJX393160 VTT393160 WDP393160 WNL393160 WXH393160 AZ458696 KV458696 UR458696 AEN458696 AOJ458696 AYF458696 BIB458696 BRX458696 CBT458696 CLP458696 CVL458696 DFH458696 DPD458696 DYZ458696 EIV458696 ESR458696 FCN458696 FMJ458696 FWF458696 GGB458696 GPX458696 GZT458696 HJP458696 HTL458696 IDH458696 IND458696 IWZ458696 JGV458696 JQR458696 KAN458696 KKJ458696 KUF458696 LEB458696 LNX458696 LXT458696 MHP458696 MRL458696 NBH458696 NLD458696 NUZ458696 OEV458696 OOR458696 OYN458696 PIJ458696 PSF458696 QCB458696 QLX458696 QVT458696 RFP458696 RPL458696 RZH458696 SJD458696 SSZ458696 TCV458696 TMR458696 TWN458696 UGJ458696 UQF458696 VAB458696 VJX458696 VTT458696 WDP458696 WNL458696 WXH458696 AZ524232 KV524232 UR524232 AEN524232 AOJ524232 AYF524232 BIB524232 BRX524232 CBT524232 CLP524232 CVL524232 DFH524232 DPD524232 DYZ524232 EIV524232 ESR524232 FCN524232 FMJ524232 FWF524232 GGB524232 GPX524232 GZT524232 HJP524232 HTL524232 IDH524232 IND524232 IWZ524232 JGV524232 JQR524232 KAN524232 KKJ524232 KUF524232 LEB524232 LNX524232 LXT524232 MHP524232 MRL524232 NBH524232 NLD524232 NUZ524232 OEV524232 OOR524232 OYN524232 PIJ524232 PSF524232 QCB524232 QLX524232 QVT524232 RFP524232 RPL524232 RZH524232 SJD524232 SSZ524232 TCV524232 TMR524232 TWN524232 UGJ524232 UQF524232 VAB524232 VJX524232 VTT524232 WDP524232 WNL524232 WXH524232 AZ589768 KV589768 UR589768 AEN589768 AOJ589768 AYF589768 BIB589768 BRX589768 CBT589768 CLP589768 CVL589768 DFH589768 DPD589768 DYZ589768 EIV589768 ESR589768 FCN589768 FMJ589768 FWF589768 GGB589768 GPX589768 GZT589768 HJP589768 HTL589768 IDH589768 IND589768 IWZ589768 JGV589768 JQR589768 KAN589768 KKJ589768 KUF589768 LEB589768 LNX589768 LXT589768 MHP589768 MRL589768 NBH589768 NLD589768 NUZ589768 OEV589768 OOR589768 OYN589768 PIJ589768 PSF589768 QCB589768 QLX589768 QVT589768 RFP589768 RPL589768 RZH589768 SJD589768 SSZ589768 TCV589768 TMR589768 TWN589768 UGJ589768 UQF589768 VAB589768 VJX589768 VTT589768 WDP589768 WNL589768 WXH589768 AZ655304 KV655304 UR655304 AEN655304 AOJ655304 AYF655304 BIB655304 BRX655304 CBT655304 CLP655304 CVL655304 DFH655304 DPD655304 DYZ655304 EIV655304 ESR655304 FCN655304 FMJ655304 FWF655304 GGB655304 GPX655304 GZT655304 HJP655304 HTL655304 IDH655304 IND655304 IWZ655304 JGV655304 JQR655304 KAN655304 KKJ655304 KUF655304 LEB655304 LNX655304 LXT655304 MHP655304 MRL655304 NBH655304 NLD655304 NUZ655304 OEV655304 OOR655304 OYN655304 PIJ655304 PSF655304 QCB655304 QLX655304 QVT655304 RFP655304 RPL655304 RZH655304 SJD655304 SSZ655304 TCV655304 TMR655304 TWN655304 UGJ655304 UQF655304 VAB655304 VJX655304 VTT655304 WDP655304 WNL655304 WXH655304 AZ720840 KV720840 UR720840 AEN720840 AOJ720840 AYF720840 BIB720840 BRX720840 CBT720840 CLP720840 CVL720840 DFH720840 DPD720840 DYZ720840 EIV720840 ESR720840 FCN720840 FMJ720840 FWF720840 GGB720840 GPX720840 GZT720840 HJP720840 HTL720840 IDH720840 IND720840 IWZ720840 JGV720840 JQR720840 KAN720840 KKJ720840 KUF720840 LEB720840 LNX720840 LXT720840 MHP720840 MRL720840 NBH720840 NLD720840 NUZ720840 OEV720840 OOR720840 OYN720840 PIJ720840 PSF720840 QCB720840 QLX720840 QVT720840 RFP720840 RPL720840 RZH720840 SJD720840 SSZ720840 TCV720840 TMR720840 TWN720840 UGJ720840 UQF720840 VAB720840 VJX720840 VTT720840 WDP720840 WNL720840 WXH720840 AZ786376 KV786376 UR786376 AEN786376 AOJ786376 AYF786376 BIB786376 BRX786376 CBT786376 CLP786376 CVL786376 DFH786376 DPD786376 DYZ786376 EIV786376 ESR786376 FCN786376 FMJ786376 FWF786376 GGB786376 GPX786376 GZT786376 HJP786376 HTL786376 IDH786376 IND786376 IWZ786376 JGV786376 JQR786376 KAN786376 KKJ786376 KUF786376 LEB786376 LNX786376 LXT786376 MHP786376 MRL786376 NBH786376 NLD786376 NUZ786376 OEV786376 OOR786376 OYN786376 PIJ786376 PSF786376 QCB786376 QLX786376 QVT786376 RFP786376 RPL786376 RZH786376 SJD786376 SSZ786376 TCV786376 TMR786376 TWN786376 UGJ786376 UQF786376 VAB786376 VJX786376 VTT786376 WDP786376 WNL786376 WXH786376 AZ851912 KV851912 UR851912 AEN851912 AOJ851912 AYF851912 BIB851912 BRX851912 CBT851912 CLP851912 CVL851912 DFH851912 DPD851912 DYZ851912 EIV851912 ESR851912 FCN851912 FMJ851912 FWF851912 GGB851912 GPX851912 GZT851912 HJP851912 HTL851912 IDH851912 IND851912 IWZ851912 JGV851912 JQR851912 KAN851912 KKJ851912 KUF851912 LEB851912 LNX851912 LXT851912 MHP851912 MRL851912 NBH851912 NLD851912 NUZ851912 OEV851912 OOR851912 OYN851912 PIJ851912 PSF851912 QCB851912 QLX851912 QVT851912 RFP851912 RPL851912 RZH851912 SJD851912 SSZ851912 TCV851912 TMR851912 TWN851912 UGJ851912 UQF851912 VAB851912 VJX851912 VTT851912 WDP851912 WNL851912 WXH851912 AZ917448 KV917448 UR917448 AEN917448 AOJ917448 AYF917448 BIB917448 BRX917448 CBT917448 CLP917448 CVL917448 DFH917448 DPD917448 DYZ917448 EIV917448 ESR917448 FCN917448 FMJ917448 FWF917448 GGB917448 GPX917448 GZT917448 HJP917448 HTL917448 IDH917448 IND917448 IWZ917448 JGV917448 JQR917448 KAN917448 KKJ917448 KUF917448 LEB917448 LNX917448 LXT917448 MHP917448 MRL917448 NBH917448 NLD917448 NUZ917448 OEV917448 OOR917448 OYN917448 PIJ917448 PSF917448 QCB917448 QLX917448 QVT917448 RFP917448 RPL917448 RZH917448 SJD917448 SSZ917448 TCV917448 TMR917448 TWN917448 UGJ917448 UQF917448 VAB917448 VJX917448 VTT917448 WDP917448 WNL917448 WXH917448 AZ982984 KV982984 UR982984 AEN982984 AOJ982984 AYF982984 BIB982984 BRX982984 CBT982984 CLP982984 CVL982984 DFH982984 DPD982984 DYZ982984 EIV982984 ESR982984 FCN982984 FMJ982984 FWF982984 GGB982984 GPX982984 GZT982984 HJP982984 HTL982984 IDH982984 IND982984 IWZ982984 JGV982984 JQR982984 KAN982984 KKJ982984 KUF982984 LEB982984 LNX982984 LXT982984 MHP982984 MRL982984 NBH982984 NLD982984 NUZ982984 OEV982984 OOR982984 OYN982984 PIJ982984 PSF982984 QCB982984 QLX982984 QVT982984 RFP982984 RPL982984 RZH982984 SJD982984 SSZ982984 TCV982984 TMR982984 TWN982984 UGJ982984 UQF982984 VAB982984 VJX982984 VTT982984 WDP982984 WNL982984 WXH982984 VJX982978 AB65480 JX65480 TT65480 ADP65480 ANL65480 AXH65480 BHD65480 BQZ65480 CAV65480 CKR65480 CUN65480 DEJ65480 DOF65480 DYB65480 EHX65480 ERT65480 FBP65480 FLL65480 FVH65480 GFD65480 GOZ65480 GYV65480 HIR65480 HSN65480 ICJ65480 IMF65480 IWB65480 JFX65480 JPT65480 JZP65480 KJL65480 KTH65480 LDD65480 LMZ65480 LWV65480 MGR65480 MQN65480 NAJ65480 NKF65480 NUB65480 ODX65480 ONT65480 OXP65480 PHL65480 PRH65480 QBD65480 QKZ65480 QUV65480 RER65480 RON65480 RYJ65480 SIF65480 SSB65480 TBX65480 TLT65480 TVP65480 UFL65480 UPH65480 UZD65480 VIZ65480 VSV65480 WCR65480 WMN65480 WWJ65480 AB131016 JX131016 TT131016 ADP131016 ANL131016 AXH131016 BHD131016 BQZ131016 CAV131016 CKR131016 CUN131016 DEJ131016 DOF131016 DYB131016 EHX131016 ERT131016 FBP131016 FLL131016 FVH131016 GFD131016 GOZ131016 GYV131016 HIR131016 HSN131016 ICJ131016 IMF131016 IWB131016 JFX131016 JPT131016 JZP131016 KJL131016 KTH131016 LDD131016 LMZ131016 LWV131016 MGR131016 MQN131016 NAJ131016 NKF131016 NUB131016 ODX131016 ONT131016 OXP131016 PHL131016 PRH131016 QBD131016 QKZ131016 QUV131016 RER131016 RON131016 RYJ131016 SIF131016 SSB131016 TBX131016 TLT131016 TVP131016 UFL131016 UPH131016 UZD131016 VIZ131016 VSV131016 WCR131016 WMN131016 WWJ131016 AB196552 JX196552 TT196552 ADP196552 ANL196552 AXH196552 BHD196552 BQZ196552 CAV196552 CKR196552 CUN196552 DEJ196552 DOF196552 DYB196552 EHX196552 ERT196552 FBP196552 FLL196552 FVH196552 GFD196552 GOZ196552 GYV196552 HIR196552 HSN196552 ICJ196552 IMF196552 IWB196552 JFX196552 JPT196552 JZP196552 KJL196552 KTH196552 LDD196552 LMZ196552 LWV196552 MGR196552 MQN196552 NAJ196552 NKF196552 NUB196552 ODX196552 ONT196552 OXP196552 PHL196552 PRH196552 QBD196552 QKZ196552 QUV196552 RER196552 RON196552 RYJ196552 SIF196552 SSB196552 TBX196552 TLT196552 TVP196552 UFL196552 UPH196552 UZD196552 VIZ196552 VSV196552 WCR196552 WMN196552 WWJ196552 AB262088 JX262088 TT262088 ADP262088 ANL262088 AXH262088 BHD262088 BQZ262088 CAV262088 CKR262088 CUN262088 DEJ262088 DOF262088 DYB262088 EHX262088 ERT262088 FBP262088 FLL262088 FVH262088 GFD262088 GOZ262088 GYV262088 HIR262088 HSN262088 ICJ262088 IMF262088 IWB262088 JFX262088 JPT262088 JZP262088 KJL262088 KTH262088 LDD262088 LMZ262088 LWV262088 MGR262088 MQN262088 NAJ262088 NKF262088 NUB262088 ODX262088 ONT262088 OXP262088 PHL262088 PRH262088 QBD262088 QKZ262088 QUV262088 RER262088 RON262088 RYJ262088 SIF262088 SSB262088 TBX262088 TLT262088 TVP262088 UFL262088 UPH262088 UZD262088 VIZ262088 VSV262088 WCR262088 WMN262088 WWJ262088 AB327624 JX327624 TT327624 ADP327624 ANL327624 AXH327624 BHD327624 BQZ327624 CAV327624 CKR327624 CUN327624 DEJ327624 DOF327624 DYB327624 EHX327624 ERT327624 FBP327624 FLL327624 FVH327624 GFD327624 GOZ327624 GYV327624 HIR327624 HSN327624 ICJ327624 IMF327624 IWB327624 JFX327624 JPT327624 JZP327624 KJL327624 KTH327624 LDD327624 LMZ327624 LWV327624 MGR327624 MQN327624 NAJ327624 NKF327624 NUB327624 ODX327624 ONT327624 OXP327624 PHL327624 PRH327624 QBD327624 QKZ327624 QUV327624 RER327624 RON327624 RYJ327624 SIF327624 SSB327624 TBX327624 TLT327624 TVP327624 UFL327624 UPH327624 UZD327624 VIZ327624 VSV327624 WCR327624 WMN327624 WWJ327624 AB393160 JX393160 TT393160 ADP393160 ANL393160 AXH393160 BHD393160 BQZ393160 CAV393160 CKR393160 CUN393160 DEJ393160 DOF393160 DYB393160 EHX393160 ERT393160 FBP393160 FLL393160 FVH393160 GFD393160 GOZ393160 GYV393160 HIR393160 HSN393160 ICJ393160 IMF393160 IWB393160 JFX393160 JPT393160 JZP393160 KJL393160 KTH393160 LDD393160 LMZ393160 LWV393160 MGR393160 MQN393160 NAJ393160 NKF393160 NUB393160 ODX393160 ONT393160 OXP393160 PHL393160 PRH393160 QBD393160 QKZ393160 QUV393160 RER393160 RON393160 RYJ393160 SIF393160 SSB393160 TBX393160 TLT393160 TVP393160 UFL393160 UPH393160 UZD393160 VIZ393160 VSV393160 WCR393160 WMN393160 WWJ393160 AB458696 JX458696 TT458696 ADP458696 ANL458696 AXH458696 BHD458696 BQZ458696 CAV458696 CKR458696 CUN458696 DEJ458696 DOF458696 DYB458696 EHX458696 ERT458696 FBP458696 FLL458696 FVH458696 GFD458696 GOZ458696 GYV458696 HIR458696 HSN458696 ICJ458696 IMF458696 IWB458696 JFX458696 JPT458696 JZP458696 KJL458696 KTH458696 LDD458696 LMZ458696 LWV458696 MGR458696 MQN458696 NAJ458696 NKF458696 NUB458696 ODX458696 ONT458696 OXP458696 PHL458696 PRH458696 QBD458696 QKZ458696 QUV458696 RER458696 RON458696 RYJ458696 SIF458696 SSB458696 TBX458696 TLT458696 TVP458696 UFL458696 UPH458696 UZD458696 VIZ458696 VSV458696 WCR458696 WMN458696 WWJ458696 AB524232 JX524232 TT524232 ADP524232 ANL524232 AXH524232 BHD524232 BQZ524232 CAV524232 CKR524232 CUN524232 DEJ524232 DOF524232 DYB524232 EHX524232 ERT524232 FBP524232 FLL524232 FVH524232 GFD524232 GOZ524232 GYV524232 HIR524232 HSN524232 ICJ524232 IMF524232 IWB524232 JFX524232 JPT524232 JZP524232 KJL524232 KTH524232 LDD524232 LMZ524232 LWV524232 MGR524232 MQN524232 NAJ524232 NKF524232 NUB524232 ODX524232 ONT524232 OXP524232 PHL524232 PRH524232 QBD524232 QKZ524232 QUV524232 RER524232 RON524232 RYJ524232 SIF524232 SSB524232 TBX524232 TLT524232 TVP524232 UFL524232 UPH524232 UZD524232 VIZ524232 VSV524232 WCR524232 WMN524232 WWJ524232 AB589768 JX589768 TT589768 ADP589768 ANL589768 AXH589768 BHD589768 BQZ589768 CAV589768 CKR589768 CUN589768 DEJ589768 DOF589768 DYB589768 EHX589768 ERT589768 FBP589768 FLL589768 FVH589768 GFD589768 GOZ589768 GYV589768 HIR589768 HSN589768 ICJ589768 IMF589768 IWB589768 JFX589768 JPT589768 JZP589768 KJL589768 KTH589768 LDD589768 LMZ589768 LWV589768 MGR589768 MQN589768 NAJ589768 NKF589768 NUB589768 ODX589768 ONT589768 OXP589768 PHL589768 PRH589768 QBD589768 QKZ589768 QUV589768 RER589768 RON589768 RYJ589768 SIF589768 SSB589768 TBX589768 TLT589768 TVP589768 UFL589768 UPH589768 UZD589768 VIZ589768 VSV589768 WCR589768 WMN589768 WWJ589768 AB655304 JX655304 TT655304 ADP655304 ANL655304 AXH655304 BHD655304 BQZ655304 CAV655304 CKR655304 CUN655304 DEJ655304 DOF655304 DYB655304 EHX655304 ERT655304 FBP655304 FLL655304 FVH655304 GFD655304 GOZ655304 GYV655304 HIR655304 HSN655304 ICJ655304 IMF655304 IWB655304 JFX655304 JPT655304 JZP655304 KJL655304 KTH655304 LDD655304 LMZ655304 LWV655304 MGR655304 MQN655304 NAJ655304 NKF655304 NUB655304 ODX655304 ONT655304 OXP655304 PHL655304 PRH655304 QBD655304 QKZ655304 QUV655304 RER655304 RON655304 RYJ655304 SIF655304 SSB655304 TBX655304 TLT655304 TVP655304 UFL655304 UPH655304 UZD655304 VIZ655304 VSV655304 WCR655304 WMN655304 WWJ655304 AB720840 JX720840 TT720840 ADP720840 ANL720840 AXH720840 BHD720840 BQZ720840 CAV720840 CKR720840 CUN720840 DEJ720840 DOF720840 DYB720840 EHX720840 ERT720840 FBP720840 FLL720840 FVH720840 GFD720840 GOZ720840 GYV720840 HIR720840 HSN720840 ICJ720840 IMF720840 IWB720840 JFX720840 JPT720840 JZP720840 KJL720840 KTH720840 LDD720840 LMZ720840 LWV720840 MGR720840 MQN720840 NAJ720840 NKF720840 NUB720840 ODX720840 ONT720840 OXP720840 PHL720840 PRH720840 QBD720840 QKZ720840 QUV720840 RER720840 RON720840 RYJ720840 SIF720840 SSB720840 TBX720840 TLT720840 TVP720840 UFL720840 UPH720840 UZD720840 VIZ720840 VSV720840 WCR720840 WMN720840 WWJ720840 AB786376 JX786376 TT786376 ADP786376 ANL786376 AXH786376 BHD786376 BQZ786376 CAV786376 CKR786376 CUN786376 DEJ786376 DOF786376 DYB786376 EHX786376 ERT786376 FBP786376 FLL786376 FVH786376 GFD786376 GOZ786376 GYV786376 HIR786376 HSN786376 ICJ786376 IMF786376 IWB786376 JFX786376 JPT786376 JZP786376 KJL786376 KTH786376 LDD786376 LMZ786376 LWV786376 MGR786376 MQN786376 NAJ786376 NKF786376 NUB786376 ODX786376 ONT786376 OXP786376 PHL786376 PRH786376 QBD786376 QKZ786376 QUV786376 RER786376 RON786376 RYJ786376 SIF786376 SSB786376 TBX786376 TLT786376 TVP786376 UFL786376 UPH786376 UZD786376 VIZ786376 VSV786376 WCR786376 WMN786376 WWJ786376 AB851912 JX851912 TT851912 ADP851912 ANL851912 AXH851912 BHD851912 BQZ851912 CAV851912 CKR851912 CUN851912 DEJ851912 DOF851912 DYB851912 EHX851912 ERT851912 FBP851912 FLL851912 FVH851912 GFD851912 GOZ851912 GYV851912 HIR851912 HSN851912 ICJ851912 IMF851912 IWB851912 JFX851912 JPT851912 JZP851912 KJL851912 KTH851912 LDD851912 LMZ851912 LWV851912 MGR851912 MQN851912 NAJ851912 NKF851912 NUB851912 ODX851912 ONT851912 OXP851912 PHL851912 PRH851912 QBD851912 QKZ851912 QUV851912 RER851912 RON851912 RYJ851912 SIF851912 SSB851912 TBX851912 TLT851912 TVP851912 UFL851912 UPH851912 UZD851912 VIZ851912 VSV851912 WCR851912 WMN851912 WWJ851912 AB917448 JX917448 TT917448 ADP917448 ANL917448 AXH917448 BHD917448 BQZ917448 CAV917448 CKR917448 CUN917448 DEJ917448 DOF917448 DYB917448 EHX917448 ERT917448 FBP917448 FLL917448 FVH917448 GFD917448 GOZ917448 GYV917448 HIR917448 HSN917448 ICJ917448 IMF917448 IWB917448 JFX917448 JPT917448 JZP917448 KJL917448 KTH917448 LDD917448 LMZ917448 LWV917448 MGR917448 MQN917448 NAJ917448 NKF917448 NUB917448 ODX917448 ONT917448 OXP917448 PHL917448 PRH917448 QBD917448 QKZ917448 QUV917448 RER917448 RON917448 RYJ917448 SIF917448 SSB917448 TBX917448 TLT917448 TVP917448 UFL917448 UPH917448 UZD917448 VIZ917448 VSV917448 WCR917448 WMN917448 WWJ917448 AB982984 JX982984 TT982984 ADP982984 ANL982984 AXH982984 BHD982984 BQZ982984 CAV982984 CKR982984 CUN982984 DEJ982984 DOF982984 DYB982984 EHX982984 ERT982984 FBP982984 FLL982984 FVH982984 GFD982984 GOZ982984 GYV982984 HIR982984 HSN982984 ICJ982984 IMF982984 IWB982984 JFX982984 JPT982984 JZP982984 KJL982984 KTH982984 LDD982984 LMZ982984 LWV982984 MGR982984 MQN982984 NAJ982984 NKF982984 NUB982984 ODX982984 ONT982984 OXP982984 PHL982984 PRH982984 QBD982984 QKZ982984 QUV982984 RER982984 RON982984 RYJ982984 SIF982984 SSB982984 TBX982984 TLT982984 TVP982984 UFL982984 UPH982984 UZD982984 VIZ982984 VSV982984 WCR982984 WMN982984 WWJ982984 VTT982978 AB65477 JX65477 TT65477 ADP65477 ANL65477 AXH65477 BHD65477 BQZ65477 CAV65477 CKR65477 CUN65477 DEJ65477 DOF65477 DYB65477 EHX65477 ERT65477 FBP65477 FLL65477 FVH65477 GFD65477 GOZ65477 GYV65477 HIR65477 HSN65477 ICJ65477 IMF65477 IWB65477 JFX65477 JPT65477 JZP65477 KJL65477 KTH65477 LDD65477 LMZ65477 LWV65477 MGR65477 MQN65477 NAJ65477 NKF65477 NUB65477 ODX65477 ONT65477 OXP65477 PHL65477 PRH65477 QBD65477 QKZ65477 QUV65477 RER65477 RON65477 RYJ65477 SIF65477 SSB65477 TBX65477 TLT65477 TVP65477 UFL65477 UPH65477 UZD65477 VIZ65477 VSV65477 WCR65477 WMN65477 WWJ65477 AB131013 JX131013 TT131013 ADP131013 ANL131013 AXH131013 BHD131013 BQZ131013 CAV131013 CKR131013 CUN131013 DEJ131013 DOF131013 DYB131013 EHX131013 ERT131013 FBP131013 FLL131013 FVH131013 GFD131013 GOZ131013 GYV131013 HIR131013 HSN131013 ICJ131013 IMF131013 IWB131013 JFX131013 JPT131013 JZP131013 KJL131013 KTH131013 LDD131013 LMZ131013 LWV131013 MGR131013 MQN131013 NAJ131013 NKF131013 NUB131013 ODX131013 ONT131013 OXP131013 PHL131013 PRH131013 QBD131013 QKZ131013 QUV131013 RER131013 RON131013 RYJ131013 SIF131013 SSB131013 TBX131013 TLT131013 TVP131013 UFL131013 UPH131013 UZD131013 VIZ131013 VSV131013 WCR131013 WMN131013 WWJ131013 AB196549 JX196549 TT196549 ADP196549 ANL196549 AXH196549 BHD196549 BQZ196549 CAV196549 CKR196549 CUN196549 DEJ196549 DOF196549 DYB196549 EHX196549 ERT196549 FBP196549 FLL196549 FVH196549 GFD196549 GOZ196549 GYV196549 HIR196549 HSN196549 ICJ196549 IMF196549 IWB196549 JFX196549 JPT196549 JZP196549 KJL196549 KTH196549 LDD196549 LMZ196549 LWV196549 MGR196549 MQN196549 NAJ196549 NKF196549 NUB196549 ODX196549 ONT196549 OXP196549 PHL196549 PRH196549 QBD196549 QKZ196549 QUV196549 RER196549 RON196549 RYJ196549 SIF196549 SSB196549 TBX196549 TLT196549 TVP196549 UFL196549 UPH196549 UZD196549 VIZ196549 VSV196549 WCR196549 WMN196549 WWJ196549 AB262085 JX262085 TT262085 ADP262085 ANL262085 AXH262085 BHD262085 BQZ262085 CAV262085 CKR262085 CUN262085 DEJ262085 DOF262085 DYB262085 EHX262085 ERT262085 FBP262085 FLL262085 FVH262085 GFD262085 GOZ262085 GYV262085 HIR262085 HSN262085 ICJ262085 IMF262085 IWB262085 JFX262085 JPT262085 JZP262085 KJL262085 KTH262085 LDD262085 LMZ262085 LWV262085 MGR262085 MQN262085 NAJ262085 NKF262085 NUB262085 ODX262085 ONT262085 OXP262085 PHL262085 PRH262085 QBD262085 QKZ262085 QUV262085 RER262085 RON262085 RYJ262085 SIF262085 SSB262085 TBX262085 TLT262085 TVP262085 UFL262085 UPH262085 UZD262085 VIZ262085 VSV262085 WCR262085 WMN262085 WWJ262085 AB327621 JX327621 TT327621 ADP327621 ANL327621 AXH327621 BHD327621 BQZ327621 CAV327621 CKR327621 CUN327621 DEJ327621 DOF327621 DYB327621 EHX327621 ERT327621 FBP327621 FLL327621 FVH327621 GFD327621 GOZ327621 GYV327621 HIR327621 HSN327621 ICJ327621 IMF327621 IWB327621 JFX327621 JPT327621 JZP327621 KJL327621 KTH327621 LDD327621 LMZ327621 LWV327621 MGR327621 MQN327621 NAJ327621 NKF327621 NUB327621 ODX327621 ONT327621 OXP327621 PHL327621 PRH327621 QBD327621 QKZ327621 QUV327621 RER327621 RON327621 RYJ327621 SIF327621 SSB327621 TBX327621 TLT327621 TVP327621 UFL327621 UPH327621 UZD327621 VIZ327621 VSV327621 WCR327621 WMN327621 WWJ327621 AB393157 JX393157 TT393157 ADP393157 ANL393157 AXH393157 BHD393157 BQZ393157 CAV393157 CKR393157 CUN393157 DEJ393157 DOF393157 DYB393157 EHX393157 ERT393157 FBP393157 FLL393157 FVH393157 GFD393157 GOZ393157 GYV393157 HIR393157 HSN393157 ICJ393157 IMF393157 IWB393157 JFX393157 JPT393157 JZP393157 KJL393157 KTH393157 LDD393157 LMZ393157 LWV393157 MGR393157 MQN393157 NAJ393157 NKF393157 NUB393157 ODX393157 ONT393157 OXP393157 PHL393157 PRH393157 QBD393157 QKZ393157 QUV393157 RER393157 RON393157 RYJ393157 SIF393157 SSB393157 TBX393157 TLT393157 TVP393157 UFL393157 UPH393157 UZD393157 VIZ393157 VSV393157 WCR393157 WMN393157 WWJ393157 AB458693 JX458693 TT458693 ADP458693 ANL458693 AXH458693 BHD458693 BQZ458693 CAV458693 CKR458693 CUN458693 DEJ458693 DOF458693 DYB458693 EHX458693 ERT458693 FBP458693 FLL458693 FVH458693 GFD458693 GOZ458693 GYV458693 HIR458693 HSN458693 ICJ458693 IMF458693 IWB458693 JFX458693 JPT458693 JZP458693 KJL458693 KTH458693 LDD458693 LMZ458693 LWV458693 MGR458693 MQN458693 NAJ458693 NKF458693 NUB458693 ODX458693 ONT458693 OXP458693 PHL458693 PRH458693 QBD458693 QKZ458693 QUV458693 RER458693 RON458693 RYJ458693 SIF458693 SSB458693 TBX458693 TLT458693 TVP458693 UFL458693 UPH458693 UZD458693 VIZ458693 VSV458693 WCR458693 WMN458693 WWJ458693 AB524229 JX524229 TT524229 ADP524229 ANL524229 AXH524229 BHD524229 BQZ524229 CAV524229 CKR524229 CUN524229 DEJ524229 DOF524229 DYB524229 EHX524229 ERT524229 FBP524229 FLL524229 FVH524229 GFD524229 GOZ524229 GYV524229 HIR524229 HSN524229 ICJ524229 IMF524229 IWB524229 JFX524229 JPT524229 JZP524229 KJL524229 KTH524229 LDD524229 LMZ524229 LWV524229 MGR524229 MQN524229 NAJ524229 NKF524229 NUB524229 ODX524229 ONT524229 OXP524229 PHL524229 PRH524229 QBD524229 QKZ524229 QUV524229 RER524229 RON524229 RYJ524229 SIF524229 SSB524229 TBX524229 TLT524229 TVP524229 UFL524229 UPH524229 UZD524229 VIZ524229 VSV524229 WCR524229 WMN524229 WWJ524229 AB589765 JX589765 TT589765 ADP589765 ANL589765 AXH589765 BHD589765 BQZ589765 CAV589765 CKR589765 CUN589765 DEJ589765 DOF589765 DYB589765 EHX589765 ERT589765 FBP589765 FLL589765 FVH589765 GFD589765 GOZ589765 GYV589765 HIR589765 HSN589765 ICJ589765 IMF589765 IWB589765 JFX589765 JPT589765 JZP589765 KJL589765 KTH589765 LDD589765 LMZ589765 LWV589765 MGR589765 MQN589765 NAJ589765 NKF589765 NUB589765 ODX589765 ONT589765 OXP589765 PHL589765 PRH589765 QBD589765 QKZ589765 QUV589765 RER589765 RON589765 RYJ589765 SIF589765 SSB589765 TBX589765 TLT589765 TVP589765 UFL589765 UPH589765 UZD589765 VIZ589765 VSV589765 WCR589765 WMN589765 WWJ589765 AB655301 JX655301 TT655301 ADP655301 ANL655301 AXH655301 BHD655301 BQZ655301 CAV655301 CKR655301 CUN655301 DEJ655301 DOF655301 DYB655301 EHX655301 ERT655301 FBP655301 FLL655301 FVH655301 GFD655301 GOZ655301 GYV655301 HIR655301 HSN655301 ICJ655301 IMF655301 IWB655301 JFX655301 JPT655301 JZP655301 KJL655301 KTH655301 LDD655301 LMZ655301 LWV655301 MGR655301 MQN655301 NAJ655301 NKF655301 NUB655301 ODX655301 ONT655301 OXP655301 PHL655301 PRH655301 QBD655301 QKZ655301 QUV655301 RER655301 RON655301 RYJ655301 SIF655301 SSB655301 TBX655301 TLT655301 TVP655301 UFL655301 UPH655301 UZD655301 VIZ655301 VSV655301 WCR655301 WMN655301 WWJ655301 AB720837 JX720837 TT720837 ADP720837 ANL720837 AXH720837 BHD720837 BQZ720837 CAV720837 CKR720837 CUN720837 DEJ720837 DOF720837 DYB720837 EHX720837 ERT720837 FBP720837 FLL720837 FVH720837 GFD720837 GOZ720837 GYV720837 HIR720837 HSN720837 ICJ720837 IMF720837 IWB720837 JFX720837 JPT720837 JZP720837 KJL720837 KTH720837 LDD720837 LMZ720837 LWV720837 MGR720837 MQN720837 NAJ720837 NKF720837 NUB720837 ODX720837 ONT720837 OXP720837 PHL720837 PRH720837 QBD720837 QKZ720837 QUV720837 RER720837 RON720837 RYJ720837 SIF720837 SSB720837 TBX720837 TLT720837 TVP720837 UFL720837 UPH720837 UZD720837 VIZ720837 VSV720837 WCR720837 WMN720837 WWJ720837 AB786373 JX786373 TT786373 ADP786373 ANL786373 AXH786373 BHD786373 BQZ786373 CAV786373 CKR786373 CUN786373 DEJ786373 DOF786373 DYB786373 EHX786373 ERT786373 FBP786373 FLL786373 FVH786373 GFD786373 GOZ786373 GYV786373 HIR786373 HSN786373 ICJ786373 IMF786373 IWB786373 JFX786373 JPT786373 JZP786373 KJL786373 KTH786373 LDD786373 LMZ786373 LWV786373 MGR786373 MQN786373 NAJ786373 NKF786373 NUB786373 ODX786373 ONT786373 OXP786373 PHL786373 PRH786373 QBD786373 QKZ786373 QUV786373 RER786373 RON786373 RYJ786373 SIF786373 SSB786373 TBX786373 TLT786373 TVP786373 UFL786373 UPH786373 UZD786373 VIZ786373 VSV786373 WCR786373 WMN786373 WWJ786373 AB851909 JX851909 TT851909 ADP851909 ANL851909 AXH851909 BHD851909 BQZ851909 CAV851909 CKR851909 CUN851909 DEJ851909 DOF851909 DYB851909 EHX851909 ERT851909 FBP851909 FLL851909 FVH851909 GFD851909 GOZ851909 GYV851909 HIR851909 HSN851909 ICJ851909 IMF851909 IWB851909 JFX851909 JPT851909 JZP851909 KJL851909 KTH851909 LDD851909 LMZ851909 LWV851909 MGR851909 MQN851909 NAJ851909 NKF851909 NUB851909 ODX851909 ONT851909 OXP851909 PHL851909 PRH851909 QBD851909 QKZ851909 QUV851909 RER851909 RON851909 RYJ851909 SIF851909 SSB851909 TBX851909 TLT851909 TVP851909 UFL851909 UPH851909 UZD851909 VIZ851909 VSV851909 WCR851909 WMN851909 WWJ851909 AB917445 JX917445 TT917445 ADP917445 ANL917445 AXH917445 BHD917445 BQZ917445 CAV917445 CKR917445 CUN917445 DEJ917445 DOF917445 DYB917445 EHX917445 ERT917445 FBP917445 FLL917445 FVH917445 GFD917445 GOZ917445 GYV917445 HIR917445 HSN917445 ICJ917445 IMF917445 IWB917445 JFX917445 JPT917445 JZP917445 KJL917445 KTH917445 LDD917445 LMZ917445 LWV917445 MGR917445 MQN917445 NAJ917445 NKF917445 NUB917445 ODX917445 ONT917445 OXP917445 PHL917445 PRH917445 QBD917445 QKZ917445 QUV917445 RER917445 RON917445 RYJ917445 SIF917445 SSB917445 TBX917445 TLT917445 TVP917445 UFL917445 UPH917445 UZD917445 VIZ917445 VSV917445 WCR917445 WMN917445 WWJ917445 AB982981 JX982981 TT982981 ADP982981 ANL982981 AXH982981 BHD982981 BQZ982981 CAV982981 CKR982981 CUN982981 DEJ982981 DOF982981 DYB982981 EHX982981 ERT982981 FBP982981 FLL982981 FVH982981 GFD982981 GOZ982981 GYV982981 HIR982981 HSN982981 ICJ982981 IMF982981 IWB982981 JFX982981 JPT982981 JZP982981 KJL982981 KTH982981 LDD982981 LMZ982981 LWV982981 MGR982981 MQN982981 NAJ982981 NKF982981 NUB982981 ODX982981 ONT982981 OXP982981 PHL982981 PRH982981 QBD982981 QKZ982981 QUV982981 RER982981 RON982981 RYJ982981 SIF982981 SSB982981 TBX982981 TLT982981 TVP982981 UFL982981 UPH982981 UZD982981 VIZ982981 VSV982981 WCR982981 WMN982981 WWJ982981 WDP982978 AB65474 JX65474 TT65474 ADP65474 ANL65474 AXH65474 BHD65474 BQZ65474 CAV65474 CKR65474 CUN65474 DEJ65474 DOF65474 DYB65474 EHX65474 ERT65474 FBP65474 FLL65474 FVH65474 GFD65474 GOZ65474 GYV65474 HIR65474 HSN65474 ICJ65474 IMF65474 IWB65474 JFX65474 JPT65474 JZP65474 KJL65474 KTH65474 LDD65474 LMZ65474 LWV65474 MGR65474 MQN65474 NAJ65474 NKF65474 NUB65474 ODX65474 ONT65474 OXP65474 PHL65474 PRH65474 QBD65474 QKZ65474 QUV65474 RER65474 RON65474 RYJ65474 SIF65474 SSB65474 TBX65474 TLT65474 TVP65474 UFL65474 UPH65474 UZD65474 VIZ65474 VSV65474 WCR65474 WMN65474 WWJ65474 AB131010 JX131010 TT131010 ADP131010 ANL131010 AXH131010 BHD131010 BQZ131010 CAV131010 CKR131010 CUN131010 DEJ131010 DOF131010 DYB131010 EHX131010 ERT131010 FBP131010 FLL131010 FVH131010 GFD131010 GOZ131010 GYV131010 HIR131010 HSN131010 ICJ131010 IMF131010 IWB131010 JFX131010 JPT131010 JZP131010 KJL131010 KTH131010 LDD131010 LMZ131010 LWV131010 MGR131010 MQN131010 NAJ131010 NKF131010 NUB131010 ODX131010 ONT131010 OXP131010 PHL131010 PRH131010 QBD131010 QKZ131010 QUV131010 RER131010 RON131010 RYJ131010 SIF131010 SSB131010 TBX131010 TLT131010 TVP131010 UFL131010 UPH131010 UZD131010 VIZ131010 VSV131010 WCR131010 WMN131010 WWJ131010 AB196546 JX196546 TT196546 ADP196546 ANL196546 AXH196546 BHD196546 BQZ196546 CAV196546 CKR196546 CUN196546 DEJ196546 DOF196546 DYB196546 EHX196546 ERT196546 FBP196546 FLL196546 FVH196546 GFD196546 GOZ196546 GYV196546 HIR196546 HSN196546 ICJ196546 IMF196546 IWB196546 JFX196546 JPT196546 JZP196546 KJL196546 KTH196546 LDD196546 LMZ196546 LWV196546 MGR196546 MQN196546 NAJ196546 NKF196546 NUB196546 ODX196546 ONT196546 OXP196546 PHL196546 PRH196546 QBD196546 QKZ196546 QUV196546 RER196546 RON196546 RYJ196546 SIF196546 SSB196546 TBX196546 TLT196546 TVP196546 UFL196546 UPH196546 UZD196546 VIZ196546 VSV196546 WCR196546 WMN196546 WWJ196546 AB262082 JX262082 TT262082 ADP262082 ANL262082 AXH262082 BHD262082 BQZ262082 CAV262082 CKR262082 CUN262082 DEJ262082 DOF262082 DYB262082 EHX262082 ERT262082 FBP262082 FLL262082 FVH262082 GFD262082 GOZ262082 GYV262082 HIR262082 HSN262082 ICJ262082 IMF262082 IWB262082 JFX262082 JPT262082 JZP262082 KJL262082 KTH262082 LDD262082 LMZ262082 LWV262082 MGR262082 MQN262082 NAJ262082 NKF262082 NUB262082 ODX262082 ONT262082 OXP262082 PHL262082 PRH262082 QBD262082 QKZ262082 QUV262082 RER262082 RON262082 RYJ262082 SIF262082 SSB262082 TBX262082 TLT262082 TVP262082 UFL262082 UPH262082 UZD262082 VIZ262082 VSV262082 WCR262082 WMN262082 WWJ262082 AB327618 JX327618 TT327618 ADP327618 ANL327618 AXH327618 BHD327618 BQZ327618 CAV327618 CKR327618 CUN327618 DEJ327618 DOF327618 DYB327618 EHX327618 ERT327618 FBP327618 FLL327618 FVH327618 GFD327618 GOZ327618 GYV327618 HIR327618 HSN327618 ICJ327618 IMF327618 IWB327618 JFX327618 JPT327618 JZP327618 KJL327618 KTH327618 LDD327618 LMZ327618 LWV327618 MGR327618 MQN327618 NAJ327618 NKF327618 NUB327618 ODX327618 ONT327618 OXP327618 PHL327618 PRH327618 QBD327618 QKZ327618 QUV327618 RER327618 RON327618 RYJ327618 SIF327618 SSB327618 TBX327618 TLT327618 TVP327618 UFL327618 UPH327618 UZD327618 VIZ327618 VSV327618 WCR327618 WMN327618 WWJ327618 AB393154 JX393154 TT393154 ADP393154 ANL393154 AXH393154 BHD393154 BQZ393154 CAV393154 CKR393154 CUN393154 DEJ393154 DOF393154 DYB393154 EHX393154 ERT393154 FBP393154 FLL393154 FVH393154 GFD393154 GOZ393154 GYV393154 HIR393154 HSN393154 ICJ393154 IMF393154 IWB393154 JFX393154 JPT393154 JZP393154 KJL393154 KTH393154 LDD393154 LMZ393154 LWV393154 MGR393154 MQN393154 NAJ393154 NKF393154 NUB393154 ODX393154 ONT393154 OXP393154 PHL393154 PRH393154 QBD393154 QKZ393154 QUV393154 RER393154 RON393154 RYJ393154 SIF393154 SSB393154 TBX393154 TLT393154 TVP393154 UFL393154 UPH393154 UZD393154 VIZ393154 VSV393154 WCR393154 WMN393154 WWJ393154 AB458690 JX458690 TT458690 ADP458690 ANL458690 AXH458690 BHD458690 BQZ458690 CAV458690 CKR458690 CUN458690 DEJ458690 DOF458690 DYB458690 EHX458690 ERT458690 FBP458690 FLL458690 FVH458690 GFD458690 GOZ458690 GYV458690 HIR458690 HSN458690 ICJ458690 IMF458690 IWB458690 JFX458690 JPT458690 JZP458690 KJL458690 KTH458690 LDD458690 LMZ458690 LWV458690 MGR458690 MQN458690 NAJ458690 NKF458690 NUB458690 ODX458690 ONT458690 OXP458690 PHL458690 PRH458690 QBD458690 QKZ458690 QUV458690 RER458690 RON458690 RYJ458690 SIF458690 SSB458690 TBX458690 TLT458690 TVP458690 UFL458690 UPH458690 UZD458690 VIZ458690 VSV458690 WCR458690 WMN458690 WWJ458690 AB524226 JX524226 TT524226 ADP524226 ANL524226 AXH524226 BHD524226 BQZ524226 CAV524226 CKR524226 CUN524226 DEJ524226 DOF524226 DYB524226 EHX524226 ERT524226 FBP524226 FLL524226 FVH524226 GFD524226 GOZ524226 GYV524226 HIR524226 HSN524226 ICJ524226 IMF524226 IWB524226 JFX524226 JPT524226 JZP524226 KJL524226 KTH524226 LDD524226 LMZ524226 LWV524226 MGR524226 MQN524226 NAJ524226 NKF524226 NUB524226 ODX524226 ONT524226 OXP524226 PHL524226 PRH524226 QBD524226 QKZ524226 QUV524226 RER524226 RON524226 RYJ524226 SIF524226 SSB524226 TBX524226 TLT524226 TVP524226 UFL524226 UPH524226 UZD524226 VIZ524226 VSV524226 WCR524226 WMN524226 WWJ524226 AB589762 JX589762 TT589762 ADP589762 ANL589762 AXH589762 BHD589762 BQZ589762 CAV589762 CKR589762 CUN589762 DEJ589762 DOF589762 DYB589762 EHX589762 ERT589762 FBP589762 FLL589762 FVH589762 GFD589762 GOZ589762 GYV589762 HIR589762 HSN589762 ICJ589762 IMF589762 IWB589762 JFX589762 JPT589762 JZP589762 KJL589762 KTH589762 LDD589762 LMZ589762 LWV589762 MGR589762 MQN589762 NAJ589762 NKF589762 NUB589762 ODX589762 ONT589762 OXP589762 PHL589762 PRH589762 QBD589762 QKZ589762 QUV589762 RER589762 RON589762 RYJ589762 SIF589762 SSB589762 TBX589762 TLT589762 TVP589762 UFL589762 UPH589762 UZD589762 VIZ589762 VSV589762 WCR589762 WMN589762 WWJ589762 AB655298 JX655298 TT655298 ADP655298 ANL655298 AXH655298 BHD655298 BQZ655298 CAV655298 CKR655298 CUN655298 DEJ655298 DOF655298 DYB655298 EHX655298 ERT655298 FBP655298 FLL655298 FVH655298 GFD655298 GOZ655298 GYV655298 HIR655298 HSN655298 ICJ655298 IMF655298 IWB655298 JFX655298 JPT655298 JZP655298 KJL655298 KTH655298 LDD655298 LMZ655298 LWV655298 MGR655298 MQN655298 NAJ655298 NKF655298 NUB655298 ODX655298 ONT655298 OXP655298 PHL655298 PRH655298 QBD655298 QKZ655298 QUV655298 RER655298 RON655298 RYJ655298 SIF655298 SSB655298 TBX655298 TLT655298 TVP655298 UFL655298 UPH655298 UZD655298 VIZ655298 VSV655298 WCR655298 WMN655298 WWJ655298 AB720834 JX720834 TT720834 ADP720834 ANL720834 AXH720834 BHD720834 BQZ720834 CAV720834 CKR720834 CUN720834 DEJ720834 DOF720834 DYB720834 EHX720834 ERT720834 FBP720834 FLL720834 FVH720834 GFD720834 GOZ720834 GYV720834 HIR720834 HSN720834 ICJ720834 IMF720834 IWB720834 JFX720834 JPT720834 JZP720834 KJL720834 KTH720834 LDD720834 LMZ720834 LWV720834 MGR720834 MQN720834 NAJ720834 NKF720834 NUB720834 ODX720834 ONT720834 OXP720834 PHL720834 PRH720834 QBD720834 QKZ720834 QUV720834 RER720834 RON720834 RYJ720834 SIF720834 SSB720834 TBX720834 TLT720834 TVP720834 UFL720834 UPH720834 UZD720834 VIZ720834 VSV720834 WCR720834 WMN720834 WWJ720834 AB786370 JX786370 TT786370 ADP786370 ANL786370 AXH786370 BHD786370 BQZ786370 CAV786370 CKR786370 CUN786370 DEJ786370 DOF786370 DYB786370 EHX786370 ERT786370 FBP786370 FLL786370 FVH786370 GFD786370 GOZ786370 GYV786370 HIR786370 HSN786370 ICJ786370 IMF786370 IWB786370 JFX786370 JPT786370 JZP786370 KJL786370 KTH786370 LDD786370 LMZ786370 LWV786370 MGR786370 MQN786370 NAJ786370 NKF786370 NUB786370 ODX786370 ONT786370 OXP786370 PHL786370 PRH786370 QBD786370 QKZ786370 QUV786370 RER786370 RON786370 RYJ786370 SIF786370 SSB786370 TBX786370 TLT786370 TVP786370 UFL786370 UPH786370 UZD786370 VIZ786370 VSV786370 WCR786370 WMN786370 WWJ786370 AB851906 JX851906 TT851906 ADP851906 ANL851906 AXH851906 BHD851906 BQZ851906 CAV851906 CKR851906 CUN851906 DEJ851906 DOF851906 DYB851906 EHX851906 ERT851906 FBP851906 FLL851906 FVH851906 GFD851906 GOZ851906 GYV851906 HIR851906 HSN851906 ICJ851906 IMF851906 IWB851906 JFX851906 JPT851906 JZP851906 KJL851906 KTH851906 LDD851906 LMZ851906 LWV851906 MGR851906 MQN851906 NAJ851906 NKF851906 NUB851906 ODX851906 ONT851906 OXP851906 PHL851906 PRH851906 QBD851906 QKZ851906 QUV851906 RER851906 RON851906 RYJ851906 SIF851906 SSB851906 TBX851906 TLT851906 TVP851906 UFL851906 UPH851906 UZD851906 VIZ851906 VSV851906 WCR851906 WMN851906 WWJ851906 AB917442 JX917442 TT917442 ADP917442 ANL917442 AXH917442 BHD917442 BQZ917442 CAV917442 CKR917442 CUN917442 DEJ917442 DOF917442 DYB917442 EHX917442 ERT917442 FBP917442 FLL917442 FVH917442 GFD917442 GOZ917442 GYV917442 HIR917442 HSN917442 ICJ917442 IMF917442 IWB917442 JFX917442 JPT917442 JZP917442 KJL917442 KTH917442 LDD917442 LMZ917442 LWV917442 MGR917442 MQN917442 NAJ917442 NKF917442 NUB917442 ODX917442 ONT917442 OXP917442 PHL917442 PRH917442 QBD917442 QKZ917442 QUV917442 RER917442 RON917442 RYJ917442 SIF917442 SSB917442 TBX917442 TLT917442 TVP917442 UFL917442 UPH917442 UZD917442 VIZ917442 VSV917442 WCR917442 WMN917442 WWJ917442 AB982978 JX982978 TT982978 ADP982978 ANL982978 AXH982978 BHD982978 BQZ982978 CAV982978 CKR982978 CUN982978 DEJ982978 DOF982978 DYB982978 EHX982978 ERT982978 FBP982978 FLL982978 FVH982978 GFD982978 GOZ982978 GYV982978 HIR982978 HSN982978 ICJ982978 IMF982978 IWB982978 JFX982978 JPT982978 JZP982978 KJL982978 KTH982978 LDD982978 LMZ982978 LWV982978 MGR982978 MQN982978 NAJ982978 NKF982978 NUB982978 ODX982978 ONT982978 OXP982978 PHL982978 PRH982978 QBD982978 QKZ982978 QUV982978 RER982978 RON982978 RYJ982978 SIF982978 SSB982978 TBX982978 TLT982978 TVP982978 UFL982978 UPH982978 UZD982978 VIZ982978 VSV982978 WCR982978 WMN982978 WWJ982978 AZ65483 KV65483 UR65483 AEN65483 AOJ65483 AYF65483 BIB65483 BRX65483 CBT65483 CLP65483 CVL65483 DFH65483 DPD65483 DYZ65483 EIV65483 ESR65483 FCN65483 FMJ65483 FWF65483 GGB65483 GPX65483 GZT65483 HJP65483 HTL65483 IDH65483 IND65483 IWZ65483 JGV65483 JQR65483 KAN65483 KKJ65483 KUF65483 LEB65483 LNX65483 LXT65483 MHP65483 MRL65483 NBH65483 NLD65483 NUZ65483 OEV65483 OOR65483 OYN65483 PIJ65483 PSF65483 QCB65483 QLX65483 QVT65483 RFP65483 RPL65483 RZH65483 SJD65483 SSZ65483 TCV65483 TMR65483 TWN65483 UGJ65483 UQF65483 VAB65483 VJX65483 VTT65483 WDP65483 WNL65483 WXH65483 AZ131019 KV131019 UR131019 AEN131019 AOJ131019 AYF131019 BIB131019 BRX131019 CBT131019 CLP131019 CVL131019 DFH131019 DPD131019 DYZ131019 EIV131019 ESR131019 FCN131019 FMJ131019 FWF131019 GGB131019 GPX131019 GZT131019 HJP131019 HTL131019 IDH131019 IND131019 IWZ131019 JGV131019 JQR131019 KAN131019 KKJ131019 KUF131019 LEB131019 LNX131019 LXT131019 MHP131019 MRL131019 NBH131019 NLD131019 NUZ131019 OEV131019 OOR131019 OYN131019 PIJ131019 PSF131019 QCB131019 QLX131019 QVT131019 RFP131019 RPL131019 RZH131019 SJD131019 SSZ131019 TCV131019 TMR131019 TWN131019 UGJ131019 UQF131019 VAB131019 VJX131019 VTT131019 WDP131019 WNL131019 WXH131019 AZ196555 KV196555 UR196555 AEN196555 AOJ196555 AYF196555 BIB196555 BRX196555 CBT196555 CLP196555 CVL196555 DFH196555 DPD196555 DYZ196555 EIV196555 ESR196555 FCN196555 FMJ196555 FWF196555 GGB196555 GPX196555 GZT196555 HJP196555 HTL196555 IDH196555 IND196555 IWZ196555 JGV196555 JQR196555 KAN196555 KKJ196555 KUF196555 LEB196555 LNX196555 LXT196555 MHP196555 MRL196555 NBH196555 NLD196555 NUZ196555 OEV196555 OOR196555 OYN196555 PIJ196555 PSF196555 QCB196555 QLX196555 QVT196555 RFP196555 RPL196555 RZH196555 SJD196555 SSZ196555 TCV196555 TMR196555 TWN196555 UGJ196555 UQF196555 VAB196555 VJX196555 VTT196555 WDP196555 WNL196555 WXH196555 AZ262091 KV262091 UR262091 AEN262091 AOJ262091 AYF262091 BIB262091 BRX262091 CBT262091 CLP262091 CVL262091 DFH262091 DPD262091 DYZ262091 EIV262091 ESR262091 FCN262091 FMJ262091 FWF262091 GGB262091 GPX262091 GZT262091 HJP262091 HTL262091 IDH262091 IND262091 IWZ262091 JGV262091 JQR262091 KAN262091 KKJ262091 KUF262091 LEB262091 LNX262091 LXT262091 MHP262091 MRL262091 NBH262091 NLD262091 NUZ262091 OEV262091 OOR262091 OYN262091 PIJ262091 PSF262091 QCB262091 QLX262091 QVT262091 RFP262091 RPL262091 RZH262091 SJD262091 SSZ262091 TCV262091 TMR262091 TWN262091 UGJ262091 UQF262091 VAB262091 VJX262091 VTT262091 WDP262091 WNL262091 WXH262091 AZ327627 KV327627 UR327627 AEN327627 AOJ327627 AYF327627 BIB327627 BRX327627 CBT327627 CLP327627 CVL327627 DFH327627 DPD327627 DYZ327627 EIV327627 ESR327627 FCN327627 FMJ327627 FWF327627 GGB327627 GPX327627 GZT327627 HJP327627 HTL327627 IDH327627 IND327627 IWZ327627 JGV327627 JQR327627 KAN327627 KKJ327627 KUF327627 LEB327627 LNX327627 LXT327627 MHP327627 MRL327627 NBH327627 NLD327627 NUZ327627 OEV327627 OOR327627 OYN327627 PIJ327627 PSF327627 QCB327627 QLX327627 QVT327627 RFP327627 RPL327627 RZH327627 SJD327627 SSZ327627 TCV327627 TMR327627 TWN327627 UGJ327627 UQF327627 VAB327627 VJX327627 VTT327627 WDP327627 WNL327627 WXH327627 AZ393163 KV393163 UR393163 AEN393163 AOJ393163 AYF393163 BIB393163 BRX393163 CBT393163 CLP393163 CVL393163 DFH393163 DPD393163 DYZ393163 EIV393163 ESR393163 FCN393163 FMJ393163 FWF393163 GGB393163 GPX393163 GZT393163 HJP393163 HTL393163 IDH393163 IND393163 IWZ393163 JGV393163 JQR393163 KAN393163 KKJ393163 KUF393163 LEB393163 LNX393163 LXT393163 MHP393163 MRL393163 NBH393163 NLD393163 NUZ393163 OEV393163 OOR393163 OYN393163 PIJ393163 PSF393163 QCB393163 QLX393163 QVT393163 RFP393163 RPL393163 RZH393163 SJD393163 SSZ393163 TCV393163 TMR393163 TWN393163 UGJ393163 UQF393163 VAB393163 VJX393163 VTT393163 WDP393163 WNL393163 WXH393163 AZ458699 KV458699 UR458699 AEN458699 AOJ458699 AYF458699 BIB458699 BRX458699 CBT458699 CLP458699 CVL458699 DFH458699 DPD458699 DYZ458699 EIV458699 ESR458699 FCN458699 FMJ458699 FWF458699 GGB458699 GPX458699 GZT458699 HJP458699 HTL458699 IDH458699 IND458699 IWZ458699 JGV458699 JQR458699 KAN458699 KKJ458699 KUF458699 LEB458699 LNX458699 LXT458699 MHP458699 MRL458699 NBH458699 NLD458699 NUZ458699 OEV458699 OOR458699 OYN458699 PIJ458699 PSF458699 QCB458699 QLX458699 QVT458699 RFP458699 RPL458699 RZH458699 SJD458699 SSZ458699 TCV458699 TMR458699 TWN458699 UGJ458699 UQF458699 VAB458699 VJX458699 VTT458699 WDP458699 WNL458699 WXH458699 AZ524235 KV524235 UR524235 AEN524235 AOJ524235 AYF524235 BIB524235 BRX524235 CBT524235 CLP524235 CVL524235 DFH524235 DPD524235 DYZ524235 EIV524235 ESR524235 FCN524235 FMJ524235 FWF524235 GGB524235 GPX524235 GZT524235 HJP524235 HTL524235 IDH524235 IND524235 IWZ524235 JGV524235 JQR524235 KAN524235 KKJ524235 KUF524235 LEB524235 LNX524235 LXT524235 MHP524235 MRL524235 NBH524235 NLD524235 NUZ524235 OEV524235 OOR524235 OYN524235 PIJ524235 PSF524235 QCB524235 QLX524235 QVT524235 RFP524235 RPL524235 RZH524235 SJD524235 SSZ524235 TCV524235 TMR524235 TWN524235 UGJ524235 UQF524235 VAB524235 VJX524235 VTT524235 WDP524235 WNL524235 WXH524235 AZ589771 KV589771 UR589771 AEN589771 AOJ589771 AYF589771 BIB589771 BRX589771 CBT589771 CLP589771 CVL589771 DFH589771 DPD589771 DYZ589771 EIV589771 ESR589771 FCN589771 FMJ589771 FWF589771 GGB589771 GPX589771 GZT589771 HJP589771 HTL589771 IDH589771 IND589771 IWZ589771 JGV589771 JQR589771 KAN589771 KKJ589771 KUF589771 LEB589771 LNX589771 LXT589771 MHP589771 MRL589771 NBH589771 NLD589771 NUZ589771 OEV589771 OOR589771 OYN589771 PIJ589771 PSF589771 QCB589771 QLX589771 QVT589771 RFP589771 RPL589771 RZH589771 SJD589771 SSZ589771 TCV589771 TMR589771 TWN589771 UGJ589771 UQF589771 VAB589771 VJX589771 VTT589771 WDP589771 WNL589771 WXH589771 AZ655307 KV655307 UR655307 AEN655307 AOJ655307 AYF655307 BIB655307 BRX655307 CBT655307 CLP655307 CVL655307 DFH655307 DPD655307 DYZ655307 EIV655307 ESR655307 FCN655307 FMJ655307 FWF655307 GGB655307 GPX655307 GZT655307 HJP655307 HTL655307 IDH655307 IND655307 IWZ655307 JGV655307 JQR655307 KAN655307 KKJ655307 KUF655307 LEB655307 LNX655307 LXT655307 MHP655307 MRL655307 NBH655307 NLD655307 NUZ655307 OEV655307 OOR655307 OYN655307 PIJ655307 PSF655307 QCB655307 QLX655307 QVT655307 RFP655307 RPL655307 RZH655307 SJD655307 SSZ655307 TCV655307 TMR655307 TWN655307 UGJ655307 UQF655307 VAB655307 VJX655307 VTT655307 WDP655307 WNL655307 WXH655307 AZ720843 KV720843 UR720843 AEN720843 AOJ720843 AYF720843 BIB720843 BRX720843 CBT720843 CLP720843 CVL720843 DFH720843 DPD720843 DYZ720843 EIV720843 ESR720843 FCN720843 FMJ720843 FWF720843 GGB720843 GPX720843 GZT720843 HJP720843 HTL720843 IDH720843 IND720843 IWZ720843 JGV720843 JQR720843 KAN720843 KKJ720843 KUF720843 LEB720843 LNX720843 LXT720843 MHP720843 MRL720843 NBH720843 NLD720843 NUZ720843 OEV720843 OOR720843 OYN720843 PIJ720843 PSF720843 QCB720843 QLX720843 QVT720843 RFP720843 RPL720843 RZH720843 SJD720843 SSZ720843 TCV720843 TMR720843 TWN720843 UGJ720843 UQF720843 VAB720843 VJX720843 VTT720843 WDP720843 WNL720843 WXH720843 AZ786379 KV786379 UR786379 AEN786379 AOJ786379 AYF786379 BIB786379 BRX786379 CBT786379 CLP786379 CVL786379 DFH786379 DPD786379 DYZ786379 EIV786379 ESR786379 FCN786379 FMJ786379 FWF786379 GGB786379 GPX786379 GZT786379 HJP786379 HTL786379 IDH786379 IND786379 IWZ786379 JGV786379 JQR786379 KAN786379 KKJ786379 KUF786379 LEB786379 LNX786379 LXT786379 MHP786379 MRL786379 NBH786379 NLD786379 NUZ786379 OEV786379 OOR786379 OYN786379 PIJ786379 PSF786379 QCB786379 QLX786379 QVT786379 RFP786379 RPL786379 RZH786379 SJD786379 SSZ786379 TCV786379 TMR786379 TWN786379 UGJ786379 UQF786379 VAB786379 VJX786379 VTT786379 WDP786379 WNL786379 WXH786379 AZ851915 KV851915 UR851915 AEN851915 AOJ851915 AYF851915 BIB851915 BRX851915 CBT851915 CLP851915 CVL851915 DFH851915 DPD851915 DYZ851915 EIV851915 ESR851915 FCN851915 FMJ851915 FWF851915 GGB851915 GPX851915 GZT851915 HJP851915 HTL851915 IDH851915 IND851915 IWZ851915 JGV851915 JQR851915 KAN851915 KKJ851915 KUF851915 LEB851915 LNX851915 LXT851915 MHP851915 MRL851915 NBH851915 NLD851915 NUZ851915 OEV851915 OOR851915 OYN851915 PIJ851915 PSF851915 QCB851915 QLX851915 QVT851915 RFP851915 RPL851915 RZH851915 SJD851915 SSZ851915 TCV851915 TMR851915 TWN851915 UGJ851915 UQF851915 VAB851915 VJX851915 VTT851915 WDP851915 WNL851915 WXH851915 AZ917451 KV917451 UR917451 AEN917451 AOJ917451 AYF917451 BIB917451 BRX917451 CBT917451 CLP917451 CVL917451 DFH917451 DPD917451 DYZ917451 EIV917451 ESR917451 FCN917451 FMJ917451 FWF917451 GGB917451 GPX917451 GZT917451 HJP917451 HTL917451 IDH917451 IND917451 IWZ917451 JGV917451 JQR917451 KAN917451 KKJ917451 KUF917451 LEB917451 LNX917451 LXT917451 MHP917451 MRL917451 NBH917451 NLD917451 NUZ917451 OEV917451 OOR917451 OYN917451 PIJ917451 PSF917451 QCB917451 QLX917451 QVT917451 RFP917451 RPL917451 RZH917451 SJD917451 SSZ917451 TCV917451 TMR917451 TWN917451 UGJ917451 UQF917451 VAB917451 VJX917451 VTT917451 WDP917451 WNL917451 WXH917451 AZ982987 KV982987 UR982987 AEN982987 AOJ982987 AYF982987 BIB982987 BRX982987 CBT982987 CLP982987 CVL982987 DFH982987 DPD982987 DYZ982987 EIV982987 ESR982987 FCN982987 FMJ982987 FWF982987 GGB982987 GPX982987 GZT982987 HJP982987 HTL982987 IDH982987 IND982987 IWZ982987 JGV982987 JQR982987 KAN982987 KKJ982987 KUF982987 LEB982987 LNX982987 LXT982987 MHP982987 MRL982987 NBH982987 NLD982987 NUZ982987 OEV982987 OOR982987 OYN982987 PIJ982987 PSF982987 QCB982987 QLX982987 QVT982987 RFP982987 RPL982987 RZH982987 SJD982987 SSZ982987 TCV982987 TMR982987 TWN982987 UGJ982987 UQF982987 VAB982987 VJX982987 VTT982987 WDP982987 WNL982987 WXH982987 AZ65474 KV65474 UR65474 AEN65474 AOJ65474 AYF65474 BIB65474 BRX65474 CBT65474 CLP65474 CVL65474 DFH65474 DPD65474 DYZ65474 EIV65474 ESR65474 FCN65474 FMJ65474 FWF65474 GGB65474 GPX65474 GZT65474 HJP65474 HTL65474 IDH65474 IND65474 IWZ65474 JGV65474 JQR65474 KAN65474 KKJ65474 KUF65474 LEB65474 LNX65474 LXT65474 MHP65474 MRL65474 NBH65474 NLD65474 NUZ65474 OEV65474 OOR65474 OYN65474 PIJ65474 PSF65474 QCB65474 QLX65474 QVT65474 RFP65474 RPL65474 RZH65474 SJD65474 SSZ65474 TCV65474 TMR65474 TWN65474 UGJ65474 UQF65474 VAB65474 VJX65474 VTT65474 WDP65474 WNL65474 WXH65474 AZ131010 KV131010 UR131010 AEN131010 AOJ131010 AYF131010 BIB131010 BRX131010 CBT131010 CLP131010 CVL131010 DFH131010 DPD131010 DYZ131010 EIV131010 ESR131010 FCN131010 FMJ131010 FWF131010 GGB131010 GPX131010 GZT131010 HJP131010 HTL131010 IDH131010 IND131010 IWZ131010 JGV131010 JQR131010 KAN131010 KKJ131010 KUF131010 LEB131010 LNX131010 LXT131010 MHP131010 MRL131010 NBH131010 NLD131010 NUZ131010 OEV131010 OOR131010 OYN131010 PIJ131010 PSF131010 QCB131010 QLX131010 QVT131010 RFP131010 RPL131010 RZH131010 SJD131010 SSZ131010 TCV131010 TMR131010 TWN131010 UGJ131010 UQF131010 VAB131010 VJX131010 VTT131010 WDP131010 WNL131010 WXH131010 AZ196546 KV196546 UR196546 AEN196546 AOJ196546 AYF196546 BIB196546 BRX196546 CBT196546 CLP196546 CVL196546 DFH196546 DPD196546 DYZ196546 EIV196546 ESR196546 FCN196546 FMJ196546 FWF196546 GGB196546 GPX196546 GZT196546 HJP196546 HTL196546 IDH196546 IND196546 IWZ196546 JGV196546 JQR196546 KAN196546 KKJ196546 KUF196546 LEB196546 LNX196546 LXT196546 MHP196546 MRL196546 NBH196546 NLD196546 NUZ196546 OEV196546 OOR196546 OYN196546 PIJ196546 PSF196546 QCB196546 QLX196546 QVT196546 RFP196546 RPL196546 RZH196546 SJD196546 SSZ196546 TCV196546 TMR196546 TWN196546 UGJ196546 UQF196546 VAB196546 VJX196546 VTT196546 WDP196546 WNL196546 WXH196546 AZ262082 KV262082 UR262082 AEN262082 AOJ262082 AYF262082 BIB262082 BRX262082 CBT262082 CLP262082 CVL262082 DFH262082 DPD262082 DYZ262082 EIV262082 ESR262082 FCN262082 FMJ262082 FWF262082 GGB262082 GPX262082 GZT262082 HJP262082 HTL262082 IDH262082 IND262082 IWZ262082 JGV262082 JQR262082 KAN262082 KKJ262082 KUF262082 LEB262082 LNX262082 LXT262082 MHP262082 MRL262082 NBH262082 NLD262082 NUZ262082 OEV262082 OOR262082 OYN262082 PIJ262082 PSF262082 QCB262082 QLX262082 QVT262082 RFP262082 RPL262082 RZH262082 SJD262082 SSZ262082 TCV262082 TMR262082 TWN262082 UGJ262082 UQF262082 VAB262082 VJX262082 VTT262082 WDP262082 WNL262082 WXH262082 AZ327618 KV327618 UR327618 AEN327618 AOJ327618 AYF327618 BIB327618 BRX327618 CBT327618 CLP327618 CVL327618 DFH327618 DPD327618 DYZ327618 EIV327618 ESR327618 FCN327618 FMJ327618 FWF327618 GGB327618 GPX327618 GZT327618 HJP327618 HTL327618 IDH327618 IND327618 IWZ327618 JGV327618 JQR327618 KAN327618 KKJ327618 KUF327618 LEB327618 LNX327618 LXT327618 MHP327618 MRL327618 NBH327618 NLD327618 NUZ327618 OEV327618 OOR327618 OYN327618 PIJ327618 PSF327618 QCB327618 QLX327618 QVT327618 RFP327618 RPL327618 RZH327618 SJD327618 SSZ327618 TCV327618 TMR327618 TWN327618 UGJ327618 UQF327618 VAB327618 VJX327618 VTT327618 WDP327618 WNL327618 WXH327618 AZ393154 KV393154 UR393154 AEN393154 AOJ393154 AYF393154 BIB393154 BRX393154 CBT393154 CLP393154 CVL393154 DFH393154 DPD393154 DYZ393154 EIV393154 ESR393154 FCN393154 FMJ393154 FWF393154 GGB393154 GPX393154 GZT393154 HJP393154 HTL393154 IDH393154 IND393154 IWZ393154 JGV393154 JQR393154 KAN393154 KKJ393154 KUF393154 LEB393154 LNX393154 LXT393154 MHP393154 MRL393154 NBH393154 NLD393154 NUZ393154 OEV393154 OOR393154 OYN393154 PIJ393154 PSF393154 QCB393154 QLX393154 QVT393154 RFP393154 RPL393154 RZH393154 SJD393154 SSZ393154 TCV393154 TMR393154 TWN393154 UGJ393154 UQF393154 VAB393154 VJX393154 VTT393154 WDP393154 WNL393154 WXH393154 AZ458690 KV458690 UR458690 AEN458690 AOJ458690 AYF458690 BIB458690 BRX458690 CBT458690 CLP458690 CVL458690 DFH458690 DPD458690 DYZ458690 EIV458690 ESR458690 FCN458690 FMJ458690 FWF458690 GGB458690 GPX458690 GZT458690 HJP458690 HTL458690 IDH458690 IND458690 IWZ458690 JGV458690 JQR458690 KAN458690 KKJ458690 KUF458690 LEB458690 LNX458690 LXT458690 MHP458690 MRL458690 NBH458690 NLD458690 NUZ458690 OEV458690 OOR458690 OYN458690 PIJ458690 PSF458690 QCB458690 QLX458690 QVT458690 RFP458690 RPL458690 RZH458690 SJD458690 SSZ458690 TCV458690 TMR458690 TWN458690 UGJ458690 UQF458690 VAB458690 VJX458690 VTT458690 WDP458690 WNL458690 WXH458690 AZ524226 KV524226 UR524226 AEN524226 AOJ524226 AYF524226 BIB524226 BRX524226 CBT524226 CLP524226 CVL524226 DFH524226 DPD524226 DYZ524226 EIV524226 ESR524226 FCN524226 FMJ524226 FWF524226 GGB524226 GPX524226 GZT524226 HJP524226 HTL524226 IDH524226 IND524226 IWZ524226 JGV524226 JQR524226 KAN524226 KKJ524226 KUF524226 LEB524226 LNX524226 LXT524226 MHP524226 MRL524226 NBH524226 NLD524226 NUZ524226 OEV524226 OOR524226 OYN524226 PIJ524226 PSF524226 QCB524226 QLX524226 QVT524226 RFP524226 RPL524226 RZH524226 SJD524226 SSZ524226 TCV524226 TMR524226 TWN524226 UGJ524226 UQF524226 VAB524226 VJX524226 VTT524226 WDP524226 WNL524226 WXH524226 AZ589762 KV589762 UR589762 AEN589762 AOJ589762 AYF589762 BIB589762 BRX589762 CBT589762 CLP589762 CVL589762 DFH589762 DPD589762 DYZ589762 EIV589762 ESR589762 FCN589762 FMJ589762 FWF589762 GGB589762 GPX589762 GZT589762 HJP589762 HTL589762 IDH589762 IND589762 IWZ589762 JGV589762 JQR589762 KAN589762 KKJ589762 KUF589762 LEB589762 LNX589762 LXT589762 MHP589762 MRL589762 NBH589762 NLD589762 NUZ589762 OEV589762 OOR589762 OYN589762 PIJ589762 PSF589762 QCB589762 QLX589762 QVT589762 RFP589762 RPL589762 RZH589762 SJD589762 SSZ589762 TCV589762 TMR589762 TWN589762 UGJ589762 UQF589762 VAB589762 VJX589762 VTT589762 WDP589762 WNL589762 WXH589762 AZ655298 KV655298 UR655298 AEN655298 AOJ655298 AYF655298 BIB655298 BRX655298 CBT655298 CLP655298 CVL655298 DFH655298 DPD655298 DYZ655298 EIV655298 ESR655298 FCN655298 FMJ655298 FWF655298 GGB655298 GPX655298 GZT655298 HJP655298 HTL655298 IDH655298 IND655298 IWZ655298 JGV655298 JQR655298 KAN655298 KKJ655298 KUF655298 LEB655298 LNX655298 LXT655298 MHP655298 MRL655298 NBH655298 NLD655298 NUZ655298 OEV655298 OOR655298 OYN655298 PIJ655298 PSF655298 QCB655298 QLX655298 QVT655298 RFP655298 RPL655298 RZH655298 SJD655298 SSZ655298 TCV655298 TMR655298 TWN655298 UGJ655298 UQF655298 VAB655298 VJX655298 VTT655298 WDP655298 WNL655298 WXH655298 AZ720834 KV720834 UR720834 AEN720834 AOJ720834 AYF720834 BIB720834 BRX720834 CBT720834 CLP720834 CVL720834 DFH720834 DPD720834 DYZ720834 EIV720834 ESR720834 FCN720834 FMJ720834 FWF720834 GGB720834 GPX720834 GZT720834 HJP720834 HTL720834 IDH720834 IND720834 IWZ720834 JGV720834 JQR720834 KAN720834 KKJ720834 KUF720834 LEB720834 LNX720834 LXT720834 MHP720834 MRL720834 NBH720834 NLD720834 NUZ720834 OEV720834 OOR720834 OYN720834 PIJ720834 PSF720834 QCB720834 QLX720834 QVT720834 RFP720834 RPL720834 RZH720834 SJD720834 SSZ720834 TCV720834 TMR720834 TWN720834 UGJ720834 UQF720834 VAB720834 VJX720834 VTT720834 WDP720834 WNL720834 WXH720834 AZ786370 KV786370 UR786370 AEN786370 AOJ786370 AYF786370 BIB786370 BRX786370 CBT786370 CLP786370 CVL786370 DFH786370 DPD786370 DYZ786370 EIV786370 ESR786370 FCN786370 FMJ786370 FWF786370 GGB786370 GPX786370 GZT786370 HJP786370 HTL786370 IDH786370 IND786370 IWZ786370 JGV786370 JQR786370 KAN786370 KKJ786370 KUF786370 LEB786370 LNX786370 LXT786370 MHP786370 MRL786370 NBH786370 NLD786370 NUZ786370 OEV786370 OOR786370 OYN786370 PIJ786370 PSF786370 QCB786370 QLX786370 QVT786370 RFP786370 RPL786370 RZH786370 SJD786370 SSZ786370 TCV786370 TMR786370 TWN786370 UGJ786370 UQF786370 VAB786370 VJX786370 VTT786370 WDP786370 WNL786370 WXH786370 AZ851906 KV851906 UR851906 AEN851906 AOJ851906 AYF851906 BIB851906 BRX851906 CBT851906 CLP851906 CVL851906 DFH851906 DPD851906 DYZ851906 EIV851906 ESR851906 FCN851906 FMJ851906 FWF851906 GGB851906 GPX851906 GZT851906 HJP851906 HTL851906 IDH851906 IND851906 IWZ851906 JGV851906 JQR851906 KAN851906 KKJ851906 KUF851906 LEB851906 LNX851906 LXT851906 MHP851906 MRL851906 NBH851906 NLD851906 NUZ851906 OEV851906 OOR851906 OYN851906 PIJ851906 PSF851906 QCB851906 QLX851906 QVT851906 RFP851906 RPL851906 RZH851906 SJD851906 SSZ851906 TCV851906 TMR851906 TWN851906 UGJ851906 UQF851906 VAB851906 VJX851906 VTT851906 WDP851906 WNL851906 WXH851906 AZ917442 KV917442 UR917442 AEN917442 AOJ917442 AYF917442 BIB917442 BRX917442 CBT917442 CLP917442 CVL917442 DFH917442 DPD917442 DYZ917442 EIV917442 ESR917442 FCN917442 FMJ917442 FWF917442 GGB917442 GPX917442 GZT917442 HJP917442 HTL917442 IDH917442 IND917442 IWZ917442 JGV917442 JQR917442 KAN917442 KKJ917442 KUF917442 LEB917442 LNX917442 LXT917442 MHP917442 MRL917442 NBH917442 NLD917442 NUZ917442 OEV917442 OOR917442 OYN917442 PIJ917442 PSF917442 QCB917442 QLX917442 QVT917442 RFP917442 RPL917442 RZH917442 SJD917442 SSZ917442 TCV917442 TMR917442 TWN917442 UGJ917442 UQF917442 VAB917442 VJX917442 VTT917442 WDP917442 WNL917442 WXH917442 AZ982978 KV982978 UR982978 AEN982978 AOJ982978 AYF982978 BIB982978 BRX982978 CBT982978 CLP982978 CVL982978 DFH982978 DPD982978 DYZ982978 EIV982978 ESR982978 FCN982978 FMJ982978 FWF982978 GGB982978 GPX982978 GZT982978 HJP982978 HTL982978 IDH982978 IND982978 IWZ982978 JGV982978 JQR982978 KAN982978 KKJ982978 KUF982978 LEB982978 LNX982978 LXT982978 MHP982978 MRL982978 NBH982978 NLD982978 NUZ982978 OEV982978 OOR982978 OYN982978 PIJ982978 PSF982978 QCB982978 QLX982978 QVT982978 RFP982978 RPL982978 RZH982978 SJD982978 SSZ982978 TCV982978 TMR982978 TWN982978 UGJ982978 UQF982978 VAB982978 AYF75:AYF76 BIB75:BIB76 BRX75:BRX76 CBT75:CBT76 CLP75:CLP76 CVL75:CVL76 DFH75:DFH76 DPD75:DPD76 DYZ75:DYZ76 EIV75:EIV76 ESR75:ESR76 FCN75:FCN76 FMJ75:FMJ76 FWF75:FWF76 GGB75:GGB76 GPX75:GPX76 GZT75:GZT76 HJP75:HJP76 HTL75:HTL76 IDH75:IDH76 IND75:IND76 IWZ75:IWZ76 JGV75:JGV76 JQR75:JQR76 KAN75:KAN76 KKJ75:KKJ76 KUF75:KUF76 LEB75:LEB76 LNX75:LNX76 LXT75:LXT76 MHP75:MHP76 MRL75:MRL76 NBH75:NBH76 NLD75:NLD76 NUZ75:NUZ76 OEV75:OEV76 OOR75:OOR76 OYN75:OYN76 PIJ75:PIJ76 PSF75:PSF76 QCB75:QCB76 QLX75:QLX76 QVT75:QVT76 RFP75:RFP76 RPL75:RPL76 RZH75:RZH76 SJD75:SJD76 SSZ75:SSZ76 TCV75:TCV76 TMR75:TMR76 TWN75:TWN76 UGJ75:UGJ76 UQF75:UQF76 VAB75:VAB76 VJX75:VJX76 VTT75:VTT76 WDP75:WDP76 WNL75:WNL76 WXH75:WXH76 WXH65 WNL65 WDP65 VTT65 VJX65 VAB65 UQF65 UGJ65 TWN65 TMR65 TCV65 SSZ65 SJD65 RZH65 RPL65 RFP65 QVT65 QLX65 QCB65 PSF65 PIJ65 OYN65 OOR65 OEV65 NUZ65 NLD65 NBH65 MRL65 MHP65 LXT65 LNX65 LEB65 KUF65 KKJ65 KAN65 JQR65 JGV65 IWZ65 IND65 IDH65 HTL65 HJP65 GZT65 GPX65 GGB65 FWF65 FMJ65 FCN65 ESR65 EIV65 DYZ65 DPD65 DFH65 CVL65 CLP65 CBT65 BRX65 BIB65 AYF65 AOJ65 AEN65 UR65 KV65 AEN75:AEN76 WWJ65 WMN65 WCR65 VSV65 VIZ65 UZD65 UPH65 UFL65 TVP65 TLT65 TBX65 SSB65 SIF65 RYJ65 RON65 RER65 QUV65 QKZ65 QBD65 PRH65 PHL65 OXP65 ONT65 ODX65 NUB65 NKF65 NAJ65 MQN65 MGR65 LWV65 LMZ65 LDD65 KTH65 KJL65 JZP65 JPT65 JFX65 IWB65 IMF65 ICJ65 HSN65 HIR65 GYV65 GOZ65 GFD65 FVH65 FLL65 FBP65 ERT65 EHX65 DYB65 DOF65 DEJ65 CUN65 CKR65 CAV65 BQZ65 BHD65 AXH65 ANL65 ADP65 TT65 JX65 WVL65 WLP65 WBT65 VRX65 VIB65 UYF65 UOJ65 UEN65 TUR65 TKV65 TAZ65 SRD65 SHH65 RXL65 RNP65 RDT65 QTX65 QKB65 QAF65 PQJ65 PGN65 OWR65 OMV65 OCZ65 NTD65 NJH65 MZL65 MPP65 MFT65 LVX65 LMB65 LCF65 KSJ65 KIN65 JYR65 JOV65 JEZ65 IVD65 ILH65 IBL65 HRP65 HHT65 GXX65 GOB65 GEF65 FUJ65 FKN65 FAR65 EQV65 EGZ65 DXD65 DNH65 DDL65 CTP65 CJT65 BZX65 BQB65 BGF65 AWJ65 AMN65 ACR65 SV65 IZ65 KV75:KV76 KV67:KV69 UR67:UR69 AEN67:AEN69 AOJ67:AOJ69 AYF67:AYF69 BIB67:BIB69 BRX67:BRX69 CBT67:CBT69 CLP67:CLP69 CVL67:CVL69 DFH67:DFH69 DPD67:DPD69 DYZ67:DYZ69 EIV67:EIV69 ESR67:ESR69 FCN67:FCN69 FMJ67:FMJ69 FWF67:FWF69 GGB67:GGB69 GPX67:GPX69 GZT67:GZT69 HJP67:HJP69 HTL67:HTL69 IDH67:IDH69 IND67:IND69 IWZ67:IWZ69 JGV67:JGV69 JQR67:JQR69 KAN67:KAN69 KKJ67:KKJ69 KUF67:KUF69 LEB67:LEB69 LNX67:LNX69 LXT67:LXT69 MHP67:MHP69 MRL67:MRL69 NBH67:NBH69 NLD67:NLD69 NUZ67:NUZ69 OEV67:OEV69 OOR67:OOR69 OYN67:OYN69 PIJ67:PIJ69 PSF67:PSF69 QCB67:QCB69 QLX67:QLX69 QVT67:QVT69 RFP67:RFP69 RPL67:RPL69 RZH67:RZH69 SJD67:SJD69 SSZ67:SSZ69 TCV67:TCV69 TMR67:TMR69 TWN67:TWN69 UGJ67:UGJ69 UQF67:UQF69 VAB67:VAB69 VJX67:VJX69 VTT67:VTT69 WDP67:WDP69 WNL67:WNL69 WXH67:WXH69 JX67:JX69 TT67:TT69 ADP67:ADP69 ANL67:ANL69 AXH67:AXH69 BHD67:BHD69 BQZ67:BQZ69 CAV67:CAV69 CKR67:CKR69 CUN67:CUN69 DEJ67:DEJ69 DOF67:DOF69 DYB67:DYB69 EHX67:EHX69 ERT67:ERT69 FBP67:FBP69 FLL67:FLL69 FVH67:FVH69 GFD67:GFD69 GOZ67:GOZ69 GYV67:GYV69 HIR67:HIR69 HSN67:HSN69 ICJ67:ICJ69 IMF67:IMF69 IWB67:IWB69 JFX67:JFX69 JPT67:JPT69 JZP67:JZP69 KJL67:KJL69 KTH67:KTH69 LDD67:LDD69 LMZ67:LMZ69 LWV67:LWV69 MGR67:MGR69 MQN67:MQN69 NAJ67:NAJ69 NKF67:NKF69 NUB67:NUB69 ODX67:ODX69 ONT67:ONT69 OXP67:OXP69 PHL67:PHL69 PRH67:PRH69 QBD67:QBD69 QKZ67:QKZ69 QUV67:QUV69 RER67:RER69 RON67:RON69 RYJ67:RYJ69 SIF67:SIF69 SSB67:SSB69 TBX67:TBX69 TLT67:TLT69 TVP67:TVP69 UFL67:UFL69 UPH67:UPH69 UZD67:UZD69 VIZ67:VIZ69 VSV67:VSV69 WCR67:WCR69 WMN67:WMN69 WWJ67:WWJ69 WWJ71:WWJ73 WMN71:WMN73 WCR71:WCR73 VSV71:VSV73 VIZ71:VIZ73 UZD71:UZD73 UPH71:UPH73 UFL71:UFL73 TVP71:TVP73 TLT71:TLT73 TBX71:TBX73 SSB71:SSB73 SIF71:SIF73 RYJ71:RYJ73 RON71:RON73 RER71:RER73 QUV71:QUV73 QKZ71:QKZ73 QBD71:QBD73 PRH71:PRH73 PHL71:PHL73 OXP71:OXP73 ONT71:ONT73 ODX71:ODX73 NUB71:NUB73 NKF71:NKF73 NAJ71:NAJ73 MQN71:MQN73 MGR71:MGR73 LWV71:LWV73 LMZ71:LMZ73 LDD71:LDD73 KTH71:KTH73 KJL71:KJL73 JZP71:JZP73 JPT71:JPT73 JFX71:JFX73 IWB71:IWB73 IMF71:IMF73 ICJ71:ICJ73 HSN71:HSN73 HIR71:HIR73 GYV71:GYV73 GOZ71:GOZ73 GFD71:GFD73 FVH71:FVH73 FLL71:FLL73 FBP71:FBP73 ERT71:ERT73 EHX71:EHX73 DYB71:DYB73 DOF71:DOF73 DEJ71:DEJ73 CUN71:CUN73 CKR71:CKR73 CAV71:CAV73 BQZ71:BQZ73 BHD71:BHD73 AXH71:AXH73 ANL71:ANL73 ADP71:ADP73 TT71:TT73 JX71:JX73 WXH71:WXH73 WNL71:WNL73 WDP71:WDP73 VTT71:VTT73 VJX71:VJX73 VAB71:VAB73 UQF71:UQF73 UGJ71:UGJ73 TWN71:TWN73 TMR71:TMR73 TCV71:TCV73 SSZ71:SSZ73 SJD71:SJD73 RZH71:RZH73 RPL71:RPL73 RFP71:RFP73 QVT71:QVT73 QLX71:QLX73 QCB71:QCB73 PSF71:PSF73 PIJ71:PIJ73 OYN71:OYN73 OOR71:OOR73 OEV71:OEV73 NUZ71:NUZ73 NLD71:NLD73 NBH71:NBH73 MRL71:MRL73 MHP71:MHP73 LXT71:LXT73 LNX71:LNX73 LEB71:LEB73 KUF71:KUF73 KKJ71:KKJ73 KAN71:KAN73 JQR71:JQR73 JGV71:JGV73 IWZ71:IWZ73 IND71:IND73 IDH71:IDH73 HTL71:HTL73 HJP71:HJP73 GZT71:GZT73 GPX71:GPX73 GGB71:GGB73 FWF71:FWF73 FMJ71:FMJ73 FCN71:FCN73 ESR71:ESR73 EIV71:EIV73 DYZ71:DYZ73 DPD71:DPD73 DFH71:DFH73 CVL71:CVL73 CLP71:CLP73 CBT71:CBT73 BRX71:BRX73 BIB71:BIB73 AYF71:AYF73 AOJ71:AOJ73 AEN71:AEN73 UR71:UR73 KV71:KV73 AOJ75:AOJ76 WVL71:WVL73 WLP71:WLP73 WBT71:WBT73 VRX71:VRX73 VIB71:VIB73 UYF71:UYF73 UOJ71:UOJ73 UEN71:UEN73 TUR71:TUR73 TKV71:TKV73 TAZ71:TAZ73 SRD71:SRD73 SHH71:SHH73 RXL71:RXL73 RNP71:RNP73 RDT71:RDT73 QTX71:QTX73 QKB71:QKB73 QAF71:QAF73 PQJ71:PQJ73 PGN71:PGN73 OWR71:OWR73 OMV71:OMV73 OCZ71:OCZ73 NTD71:NTD73 NJH71:NJH73 MZL71:MZL73 MPP71:MPP73 MFT71:MFT73 LVX71:LVX73 LMB71:LMB73 LCF71:LCF73 KSJ71:KSJ73 KIN71:KIN73 JYR71:JYR73 JOV71:JOV73 JEZ71:JEZ73 IVD71:IVD73 ILH71:ILH73 IBL71:IBL73 HRP71:HRP73 HHT71:HHT73 GXX71:GXX73 GOB71:GOB73 GEF71:GEF73 FUJ71:FUJ73 FKN71:FKN73 FAR71:FAR73 EQV71:EQV73 EGZ71:EGZ73 DXD71:DXD73 DNH71:DNH73 DDL71:DDL73 CTP71:CTP73 CJT71:CJT73 BZX71:BZX73 BQB71:BQB73 BGF71:BGF73 AWJ71:AWJ73 AMN71:AMN73 ACR71:ACR73 SV71:SV73 IZ71:IZ73 WXH78:WXH79 WNL78:WNL79 WDP78:WDP79 VTT78:VTT79 VJX78:VJX79 VAB78:VAB79 UQF78:UQF79 UGJ78:UGJ79 TWN78:TWN79 TMR78:TMR79 TCV78:TCV79 SSZ78:SSZ79 SJD78:SJD79 RZH78:RZH79 RPL78:RPL79 RFP78:RFP79 QVT78:QVT79 QLX78:QLX79 QCB78:QCB79 PSF78:PSF79 PIJ78:PIJ79 OYN78:OYN79 OOR78:OOR79 OEV78:OEV79 NUZ78:NUZ79 NLD78:NLD79 NBH78:NBH79 MRL78:MRL79 MHP78:MHP79 LXT78:LXT79 LNX78:LNX79 LEB78:LEB79 KUF78:KUF79 KKJ78:KKJ79 KAN78:KAN79 JQR78:JQR79 JGV78:JGV79 IWZ78:IWZ79 IND78:IND79 IDH78:IDH79 HTL78:HTL79 HJP78:HJP79 GZT78:GZT79 GPX78:GPX79 GGB78:GGB79 FWF78:FWF79 FMJ78:FMJ79 FCN78:FCN79 ESR78:ESR79 EIV78:EIV79 DYZ78:DYZ79 DPD78:DPD79 DFH78:DFH79 CVL78:CVL79 CLP78:CLP79 CBT78:CBT79 BRX78:BRX79 BIB78:BIB79 AYF78:AYF79 AOJ78:AOJ79 AEN78:AEN79 UR78:UR79 KV78:KV79 UR75:UR76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7" tint="-0.249977111117893"/>
  </sheetPr>
  <dimension ref="A1:D4"/>
  <sheetViews>
    <sheetView zoomScaleNormal="100" workbookViewId="0">
      <pane ySplit="1" topLeftCell="A2" activePane="bottomLeft" state="frozen"/>
      <selection pane="bottomLeft" activeCell="A2" sqref="A2"/>
    </sheetView>
  </sheetViews>
  <sheetFormatPr baseColWidth="10" defaultColWidth="0" defaultRowHeight="15" customHeight="1"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62" t="s">
        <v>1157</v>
      </c>
      <c r="B1" s="163" t="s">
        <v>609</v>
      </c>
      <c r="C1" s="163" t="s">
        <v>664</v>
      </c>
    </row>
    <row r="2" spans="1:3" ht="60" customHeight="1">
      <c r="A2" s="4">
        <v>1</v>
      </c>
      <c r="B2" s="9" t="s">
        <v>1162</v>
      </c>
      <c r="C2" s="17" t="s">
        <v>1419</v>
      </c>
    </row>
    <row r="3" spans="1:3" ht="60" customHeight="1">
      <c r="A3" s="4">
        <v>2</v>
      </c>
      <c r="B3" s="9" t="s">
        <v>1163</v>
      </c>
      <c r="C3" s="17" t="s">
        <v>1452</v>
      </c>
    </row>
    <row r="4" spans="1:3" ht="60" customHeight="1">
      <c r="A4" s="5">
        <v>3</v>
      </c>
      <c r="B4" s="7" t="s">
        <v>1453</v>
      </c>
      <c r="C4" s="17" t="s">
        <v>1454</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A1:E338"/>
  <sheetViews>
    <sheetView zoomScaleNormal="100" workbookViewId="0">
      <selection activeCell="A2" sqref="A2"/>
    </sheetView>
  </sheetViews>
  <sheetFormatPr baseColWidth="10" defaultColWidth="0" defaultRowHeight="12.75" zeroHeight="1"/>
  <cols>
    <col min="1" max="1" width="3" style="170" bestFit="1" customWidth="1"/>
    <col min="2" max="2" width="6" style="165" bestFit="1" customWidth="1"/>
    <col min="3" max="3" width="55.140625" style="166" customWidth="1"/>
    <col min="4" max="4" width="96" style="175" customWidth="1"/>
    <col min="5" max="5" width="0.140625" style="164" customWidth="1"/>
    <col min="6" max="16384" width="11.42578125" style="164" hidden="1"/>
  </cols>
  <sheetData>
    <row r="1" spans="1:4" s="167" customFormat="1" ht="30" customHeight="1">
      <c r="A1" s="168" t="s">
        <v>1161</v>
      </c>
      <c r="B1" s="168" t="s">
        <v>1156</v>
      </c>
      <c r="C1" s="169" t="s">
        <v>609</v>
      </c>
      <c r="D1" s="174" t="s">
        <v>664</v>
      </c>
    </row>
    <row r="2" spans="1:4" ht="45" customHeight="1">
      <c r="A2" s="170">
        <v>1</v>
      </c>
      <c r="C2" s="171" t="s">
        <v>604</v>
      </c>
      <c r="D2" s="176" t="s">
        <v>1165</v>
      </c>
    </row>
    <row r="3" spans="1:4" ht="45" customHeight="1">
      <c r="A3" s="170">
        <v>11</v>
      </c>
      <c r="C3" s="171" t="s">
        <v>603</v>
      </c>
      <c r="D3" s="175" t="s">
        <v>1420</v>
      </c>
    </row>
    <row r="4" spans="1:4" ht="45" customHeight="1">
      <c r="B4" s="172">
        <v>11100</v>
      </c>
      <c r="C4" s="173" t="s">
        <v>602</v>
      </c>
    </row>
    <row r="5" spans="1:4" ht="45" customHeight="1">
      <c r="B5" s="172">
        <v>11101</v>
      </c>
      <c r="C5" s="173" t="s">
        <v>601</v>
      </c>
    </row>
    <row r="6" spans="1:4" ht="45" customHeight="1">
      <c r="B6" s="172">
        <v>11102</v>
      </c>
      <c r="C6" s="173" t="s">
        <v>600</v>
      </c>
    </row>
    <row r="7" spans="1:4" ht="45" customHeight="1">
      <c r="B7" s="172">
        <v>11103</v>
      </c>
      <c r="C7" s="173" t="s">
        <v>599</v>
      </c>
    </row>
    <row r="8" spans="1:4" ht="45" customHeight="1">
      <c r="B8" s="172">
        <v>11104</v>
      </c>
      <c r="C8" s="173" t="s">
        <v>598</v>
      </c>
    </row>
    <row r="9" spans="1:4" ht="45" customHeight="1">
      <c r="B9" s="172">
        <v>11105</v>
      </c>
      <c r="C9" s="173" t="s">
        <v>597</v>
      </c>
    </row>
    <row r="10" spans="1:4" ht="45" customHeight="1">
      <c r="B10" s="172">
        <v>11106</v>
      </c>
      <c r="C10" s="173" t="s">
        <v>1356</v>
      </c>
    </row>
    <row r="11" spans="1:4" ht="45" customHeight="1">
      <c r="B11" s="172">
        <v>11107</v>
      </c>
      <c r="C11" s="173" t="s">
        <v>596</v>
      </c>
    </row>
    <row r="12" spans="1:4" ht="45" customHeight="1">
      <c r="B12" s="172">
        <v>11108</v>
      </c>
      <c r="C12" s="173" t="s">
        <v>595</v>
      </c>
    </row>
    <row r="13" spans="1:4" ht="45" customHeight="1">
      <c r="B13" s="172">
        <v>11109</v>
      </c>
      <c r="C13" s="173" t="s">
        <v>594</v>
      </c>
    </row>
    <row r="14" spans="1:4" ht="45" customHeight="1">
      <c r="B14" s="172">
        <v>11110</v>
      </c>
      <c r="C14" s="173" t="s">
        <v>593</v>
      </c>
    </row>
    <row r="15" spans="1:4" ht="45" customHeight="1">
      <c r="B15" s="172">
        <v>11111</v>
      </c>
      <c r="C15" s="173" t="s">
        <v>592</v>
      </c>
    </row>
    <row r="16" spans="1:4" ht="45" customHeight="1">
      <c r="B16" s="172">
        <v>11112</v>
      </c>
      <c r="C16" s="173" t="s">
        <v>591</v>
      </c>
    </row>
    <row r="17" spans="1:4" ht="45" customHeight="1">
      <c r="B17" s="172">
        <v>11113</v>
      </c>
      <c r="C17" s="173" t="s">
        <v>590</v>
      </c>
    </row>
    <row r="18" spans="1:4" ht="45" customHeight="1">
      <c r="B18" s="172">
        <v>11114</v>
      </c>
      <c r="C18" s="173" t="s">
        <v>589</v>
      </c>
    </row>
    <row r="19" spans="1:4" ht="45" customHeight="1">
      <c r="B19" s="172">
        <v>11115</v>
      </c>
      <c r="C19" s="173" t="s">
        <v>588</v>
      </c>
    </row>
    <row r="20" spans="1:4" ht="45" customHeight="1">
      <c r="A20" s="170">
        <v>12</v>
      </c>
      <c r="C20" s="171" t="s">
        <v>587</v>
      </c>
      <c r="D20" s="175" t="s">
        <v>1421</v>
      </c>
    </row>
    <row r="21" spans="1:4" ht="45" customHeight="1">
      <c r="B21" s="172">
        <v>12100</v>
      </c>
      <c r="C21" s="173" t="s">
        <v>586</v>
      </c>
    </row>
    <row r="22" spans="1:4" ht="45" customHeight="1">
      <c r="B22" s="172">
        <v>12101</v>
      </c>
      <c r="C22" s="173" t="s">
        <v>1133</v>
      </c>
    </row>
    <row r="23" spans="1:4" ht="45" customHeight="1">
      <c r="B23" s="172">
        <v>12102</v>
      </c>
      <c r="C23" s="173" t="s">
        <v>1134</v>
      </c>
    </row>
    <row r="24" spans="1:4" ht="45" customHeight="1">
      <c r="B24" s="172">
        <v>12200</v>
      </c>
      <c r="C24" s="173" t="s">
        <v>570</v>
      </c>
    </row>
    <row r="25" spans="1:4" ht="45" customHeight="1">
      <c r="B25" s="172">
        <v>12201</v>
      </c>
      <c r="C25" s="173" t="s">
        <v>569</v>
      </c>
    </row>
    <row r="26" spans="1:4" ht="45" customHeight="1">
      <c r="B26" s="172">
        <v>12202</v>
      </c>
      <c r="C26" s="173" t="s">
        <v>568</v>
      </c>
    </row>
    <row r="27" spans="1:4" ht="45" customHeight="1">
      <c r="B27" s="172">
        <v>12203</v>
      </c>
      <c r="C27" s="173" t="s">
        <v>567</v>
      </c>
    </row>
    <row r="28" spans="1:4" ht="45" customHeight="1">
      <c r="B28" s="172">
        <v>12204</v>
      </c>
      <c r="C28" s="173" t="s">
        <v>566</v>
      </c>
    </row>
    <row r="29" spans="1:4" ht="45" customHeight="1">
      <c r="B29" s="172">
        <v>12300</v>
      </c>
      <c r="C29" s="173" t="s">
        <v>585</v>
      </c>
    </row>
    <row r="30" spans="1:4" ht="45" customHeight="1">
      <c r="B30" s="172">
        <v>12301</v>
      </c>
      <c r="C30" s="173" t="s">
        <v>468</v>
      </c>
    </row>
    <row r="31" spans="1:4" ht="45" customHeight="1">
      <c r="B31" s="172">
        <v>12302</v>
      </c>
      <c r="C31" s="173" t="s">
        <v>584</v>
      </c>
    </row>
    <row r="32" spans="1:4" ht="45" customHeight="1">
      <c r="B32" s="172">
        <v>12303</v>
      </c>
      <c r="C32" s="173" t="s">
        <v>583</v>
      </c>
    </row>
    <row r="33" spans="1:4" ht="45" customHeight="1">
      <c r="A33" s="170">
        <v>13</v>
      </c>
      <c r="C33" s="171" t="s">
        <v>582</v>
      </c>
      <c r="D33" s="175" t="s">
        <v>1422</v>
      </c>
    </row>
    <row r="34" spans="1:4" ht="45" customHeight="1">
      <c r="A34" s="170">
        <v>14</v>
      </c>
      <c r="C34" s="171" t="s">
        <v>581</v>
      </c>
      <c r="D34" s="175" t="s">
        <v>1423</v>
      </c>
    </row>
    <row r="35" spans="1:4" ht="45" customHeight="1">
      <c r="A35" s="170">
        <v>15</v>
      </c>
      <c r="C35" s="171" t="s">
        <v>580</v>
      </c>
      <c r="D35" s="175" t="s">
        <v>1424</v>
      </c>
    </row>
    <row r="36" spans="1:4" ht="45" customHeight="1">
      <c r="A36" s="170">
        <v>16</v>
      </c>
      <c r="C36" s="171" t="s">
        <v>579</v>
      </c>
      <c r="D36" s="175" t="s">
        <v>1425</v>
      </c>
    </row>
    <row r="37" spans="1:4" ht="45" customHeight="1">
      <c r="A37" s="170">
        <v>17</v>
      </c>
      <c r="C37" s="171" t="s">
        <v>1455</v>
      </c>
      <c r="D37" s="175" t="s">
        <v>1426</v>
      </c>
    </row>
    <row r="38" spans="1:4" ht="45" customHeight="1">
      <c r="B38" s="172">
        <v>17100</v>
      </c>
      <c r="C38" s="173" t="s">
        <v>379</v>
      </c>
    </row>
    <row r="39" spans="1:4" ht="45" customHeight="1">
      <c r="B39" s="172">
        <v>17101</v>
      </c>
      <c r="C39" s="173" t="s">
        <v>378</v>
      </c>
    </row>
    <row r="40" spans="1:4" ht="45" customHeight="1">
      <c r="B40" s="172">
        <v>17200</v>
      </c>
      <c r="C40" s="173" t="s">
        <v>498</v>
      </c>
    </row>
    <row r="41" spans="1:4" ht="45" customHeight="1">
      <c r="B41" s="172">
        <v>17201</v>
      </c>
      <c r="C41" s="173" t="s">
        <v>393</v>
      </c>
    </row>
    <row r="42" spans="1:4" ht="45" customHeight="1">
      <c r="B42" s="172">
        <v>17202</v>
      </c>
      <c r="C42" s="173" t="s">
        <v>1338</v>
      </c>
    </row>
    <row r="43" spans="1:4" ht="45" customHeight="1">
      <c r="B43" s="172">
        <v>17300</v>
      </c>
      <c r="C43" s="173" t="s">
        <v>377</v>
      </c>
    </row>
    <row r="44" spans="1:4" ht="45" customHeight="1">
      <c r="B44" s="172">
        <v>17301</v>
      </c>
      <c r="C44" s="173" t="s">
        <v>1136</v>
      </c>
    </row>
    <row r="45" spans="1:4" ht="45" customHeight="1">
      <c r="B45" s="172">
        <v>17400</v>
      </c>
      <c r="C45" s="173" t="s">
        <v>369</v>
      </c>
    </row>
    <row r="46" spans="1:4" ht="45" customHeight="1">
      <c r="B46" s="172">
        <v>17401</v>
      </c>
      <c r="C46" s="173" t="s">
        <v>1137</v>
      </c>
    </row>
    <row r="47" spans="1:4" ht="45" customHeight="1">
      <c r="B47" s="172">
        <v>17402</v>
      </c>
      <c r="C47" s="173" t="s">
        <v>368</v>
      </c>
    </row>
    <row r="48" spans="1:4" ht="45" customHeight="1">
      <c r="B48" s="172">
        <v>17403</v>
      </c>
      <c r="C48" s="173" t="s">
        <v>367</v>
      </c>
    </row>
    <row r="49" spans="1:4" ht="45" customHeight="1">
      <c r="B49" s="172">
        <v>17500</v>
      </c>
      <c r="C49" s="173" t="s">
        <v>366</v>
      </c>
    </row>
    <row r="50" spans="1:4" ht="45" customHeight="1">
      <c r="B50" s="172">
        <v>17501</v>
      </c>
      <c r="C50" s="173" t="s">
        <v>1138</v>
      </c>
    </row>
    <row r="51" spans="1:4" ht="45" customHeight="1">
      <c r="A51" s="170">
        <v>18</v>
      </c>
      <c r="C51" s="171" t="s">
        <v>578</v>
      </c>
      <c r="D51" s="175" t="s">
        <v>1427</v>
      </c>
    </row>
    <row r="52" spans="1:4" ht="45" customHeight="1">
      <c r="B52" s="172">
        <v>18100</v>
      </c>
      <c r="C52" s="173" t="s">
        <v>577</v>
      </c>
    </row>
    <row r="53" spans="1:4" ht="45" customHeight="1">
      <c r="B53" s="172">
        <v>18101</v>
      </c>
      <c r="C53" s="173" t="s">
        <v>577</v>
      </c>
    </row>
    <row r="54" spans="1:4" ht="45" customHeight="1">
      <c r="B54" s="172">
        <v>18102</v>
      </c>
      <c r="C54" s="173" t="s">
        <v>1135</v>
      </c>
    </row>
    <row r="55" spans="1:4" ht="45" customHeight="1">
      <c r="A55" s="170">
        <v>2</v>
      </c>
      <c r="C55" s="171" t="s">
        <v>576</v>
      </c>
      <c r="D55" s="176" t="s">
        <v>1219</v>
      </c>
    </row>
    <row r="56" spans="1:4" ht="45" customHeight="1">
      <c r="A56" s="170">
        <v>21</v>
      </c>
      <c r="C56" s="171" t="s">
        <v>575</v>
      </c>
      <c r="D56" s="175" t="s">
        <v>1428</v>
      </c>
    </row>
    <row r="57" spans="1:4" ht="45" customHeight="1">
      <c r="A57" s="170">
        <v>22</v>
      </c>
      <c r="C57" s="171" t="s">
        <v>574</v>
      </c>
      <c r="D57" s="175" t="s">
        <v>1429</v>
      </c>
    </row>
    <row r="58" spans="1:4" ht="45" customHeight="1">
      <c r="A58" s="170">
        <v>23</v>
      </c>
      <c r="C58" s="171" t="s">
        <v>573</v>
      </c>
      <c r="D58" s="175" t="s">
        <v>1430</v>
      </c>
    </row>
    <row r="59" spans="1:4" ht="66" customHeight="1">
      <c r="A59" s="170">
        <v>24</v>
      </c>
      <c r="C59" s="171" t="s">
        <v>572</v>
      </c>
      <c r="D59" s="175" t="s">
        <v>1432</v>
      </c>
    </row>
    <row r="60" spans="1:4" ht="45" customHeight="1">
      <c r="A60" s="170">
        <v>25</v>
      </c>
      <c r="C60" s="171" t="s">
        <v>1456</v>
      </c>
      <c r="D60" s="175" t="s">
        <v>1431</v>
      </c>
    </row>
    <row r="61" spans="1:4" ht="45" customHeight="1">
      <c r="A61" s="170">
        <v>3</v>
      </c>
      <c r="C61" s="171" t="s">
        <v>571</v>
      </c>
      <c r="D61" s="177" t="s">
        <v>1166</v>
      </c>
    </row>
    <row r="62" spans="1:4" ht="45" customHeight="1">
      <c r="A62" s="170">
        <v>31</v>
      </c>
      <c r="C62" s="171" t="s">
        <v>1220</v>
      </c>
      <c r="D62" s="175" t="s">
        <v>1433</v>
      </c>
    </row>
    <row r="63" spans="1:4" ht="45" customHeight="1">
      <c r="B63" s="172">
        <v>31100</v>
      </c>
      <c r="C63" s="173" t="s">
        <v>565</v>
      </c>
    </row>
    <row r="64" spans="1:4" ht="45" customHeight="1">
      <c r="B64" s="172">
        <v>31101</v>
      </c>
      <c r="C64" s="173" t="s">
        <v>1339</v>
      </c>
    </row>
    <row r="65" spans="1:4" ht="45" customHeight="1">
      <c r="B65" s="172">
        <v>31102</v>
      </c>
      <c r="C65" s="173" t="s">
        <v>564</v>
      </c>
    </row>
    <row r="66" spans="1:4" ht="63.75">
      <c r="A66" s="170">
        <v>4</v>
      </c>
      <c r="C66" s="171" t="s">
        <v>563</v>
      </c>
      <c r="D66" s="176" t="s">
        <v>1221</v>
      </c>
    </row>
    <row r="67" spans="1:4" ht="45" customHeight="1">
      <c r="A67" s="170">
        <v>41</v>
      </c>
      <c r="C67" s="171" t="s">
        <v>562</v>
      </c>
      <c r="D67" s="175" t="s">
        <v>1434</v>
      </c>
    </row>
    <row r="68" spans="1:4" ht="45" customHeight="1">
      <c r="A68" s="170">
        <v>42</v>
      </c>
      <c r="C68" s="171" t="s">
        <v>561</v>
      </c>
      <c r="D68" s="175" t="s">
        <v>1435</v>
      </c>
    </row>
    <row r="69" spans="1:4" ht="45" customHeight="1">
      <c r="A69" s="170">
        <v>43</v>
      </c>
      <c r="C69" s="171" t="s">
        <v>560</v>
      </c>
      <c r="D69" s="175" t="s">
        <v>1436</v>
      </c>
    </row>
    <row r="70" spans="1:4" ht="45" customHeight="1">
      <c r="B70" s="172">
        <v>43100</v>
      </c>
      <c r="C70" s="173" t="s">
        <v>559</v>
      </c>
    </row>
    <row r="71" spans="1:4" ht="45" customHeight="1">
      <c r="B71" s="172">
        <v>43101</v>
      </c>
      <c r="C71" s="173" t="s">
        <v>558</v>
      </c>
    </row>
    <row r="72" spans="1:4" ht="45" customHeight="1">
      <c r="B72" s="172">
        <v>43102</v>
      </c>
      <c r="C72" s="173" t="s">
        <v>557</v>
      </c>
    </row>
    <row r="73" spans="1:4" ht="45" customHeight="1">
      <c r="B73" s="172">
        <v>43103</v>
      </c>
      <c r="C73" s="173" t="s">
        <v>556</v>
      </c>
    </row>
    <row r="74" spans="1:4" ht="45" customHeight="1">
      <c r="B74" s="172">
        <v>43200</v>
      </c>
      <c r="C74" s="173" t="s">
        <v>555</v>
      </c>
    </row>
    <row r="75" spans="1:4" ht="45" customHeight="1">
      <c r="B75" s="172">
        <v>43201</v>
      </c>
      <c r="C75" s="173" t="s">
        <v>1340</v>
      </c>
    </row>
    <row r="76" spans="1:4" ht="45" customHeight="1">
      <c r="B76" s="172">
        <v>43202</v>
      </c>
      <c r="C76" s="173" t="s">
        <v>554</v>
      </c>
    </row>
    <row r="77" spans="1:4" ht="45" customHeight="1">
      <c r="B77" s="172">
        <v>43203</v>
      </c>
      <c r="C77" s="173" t="s">
        <v>553</v>
      </c>
    </row>
    <row r="78" spans="1:4" ht="45" customHeight="1">
      <c r="B78" s="172">
        <v>43204</v>
      </c>
      <c r="C78" s="173" t="s">
        <v>552</v>
      </c>
    </row>
    <row r="79" spans="1:4" ht="45" customHeight="1">
      <c r="B79" s="172">
        <v>43300</v>
      </c>
      <c r="C79" s="173" t="s">
        <v>551</v>
      </c>
    </row>
    <row r="80" spans="1:4" ht="45" customHeight="1">
      <c r="B80" s="172">
        <v>43301</v>
      </c>
      <c r="C80" s="173" t="s">
        <v>550</v>
      </c>
    </row>
    <row r="81" spans="2:3" ht="45" customHeight="1">
      <c r="B81" s="172">
        <v>43302</v>
      </c>
      <c r="C81" s="173" t="s">
        <v>549</v>
      </c>
    </row>
    <row r="82" spans="2:3" ht="45" customHeight="1">
      <c r="B82" s="172">
        <v>43303</v>
      </c>
      <c r="C82" s="173" t="s">
        <v>1341</v>
      </c>
    </row>
    <row r="83" spans="2:3" ht="45" customHeight="1">
      <c r="B83" s="172">
        <v>43304</v>
      </c>
      <c r="C83" s="173" t="s">
        <v>548</v>
      </c>
    </row>
    <row r="84" spans="2:3" ht="45" customHeight="1">
      <c r="B84" s="172">
        <v>43305</v>
      </c>
      <c r="C84" s="173" t="s">
        <v>547</v>
      </c>
    </row>
    <row r="85" spans="2:3" ht="45" customHeight="1">
      <c r="B85" s="172">
        <v>43306</v>
      </c>
      <c r="C85" s="173" t="s">
        <v>546</v>
      </c>
    </row>
    <row r="86" spans="2:3" ht="45" customHeight="1">
      <c r="B86" s="172">
        <v>43400</v>
      </c>
      <c r="C86" s="173" t="s">
        <v>545</v>
      </c>
    </row>
    <row r="87" spans="2:3" ht="45" customHeight="1">
      <c r="B87" s="172">
        <v>43401</v>
      </c>
      <c r="C87" s="173" t="s">
        <v>544</v>
      </c>
    </row>
    <row r="88" spans="2:3" ht="45" customHeight="1">
      <c r="B88" s="172">
        <v>43402</v>
      </c>
      <c r="C88" s="173" t="s">
        <v>543</v>
      </c>
    </row>
    <row r="89" spans="2:3" ht="45" customHeight="1">
      <c r="B89" s="172">
        <v>43403</v>
      </c>
      <c r="C89" s="173" t="s">
        <v>542</v>
      </c>
    </row>
    <row r="90" spans="2:3" ht="45" customHeight="1">
      <c r="B90" s="172">
        <v>43404</v>
      </c>
      <c r="C90" s="173" t="s">
        <v>541</v>
      </c>
    </row>
    <row r="91" spans="2:3" ht="45" customHeight="1">
      <c r="B91" s="172">
        <v>43405</v>
      </c>
      <c r="C91" s="173" t="s">
        <v>540</v>
      </c>
    </row>
    <row r="92" spans="2:3" ht="45" customHeight="1">
      <c r="B92" s="172">
        <v>43406</v>
      </c>
      <c r="C92" s="173" t="s">
        <v>539</v>
      </c>
    </row>
    <row r="93" spans="2:3" ht="45" customHeight="1">
      <c r="B93" s="172">
        <v>43407</v>
      </c>
      <c r="C93" s="173" t="s">
        <v>538</v>
      </c>
    </row>
    <row r="94" spans="2:3" ht="45" customHeight="1">
      <c r="B94" s="172">
        <v>43408</v>
      </c>
      <c r="C94" s="173" t="s">
        <v>637</v>
      </c>
    </row>
    <row r="95" spans="2:3" ht="45" customHeight="1">
      <c r="B95" s="172">
        <v>43409</v>
      </c>
      <c r="C95" s="173" t="s">
        <v>537</v>
      </c>
    </row>
    <row r="96" spans="2:3" ht="45" customHeight="1">
      <c r="B96" s="172">
        <v>43410</v>
      </c>
      <c r="C96" s="173" t="s">
        <v>536</v>
      </c>
    </row>
    <row r="97" spans="2:3" ht="45" customHeight="1">
      <c r="B97" s="172">
        <v>43500</v>
      </c>
      <c r="C97" s="173" t="s">
        <v>535</v>
      </c>
    </row>
    <row r="98" spans="2:3" ht="45" customHeight="1">
      <c r="B98" s="172">
        <v>43501</v>
      </c>
      <c r="C98" s="173" t="s">
        <v>534</v>
      </c>
    </row>
    <row r="99" spans="2:3" ht="45" customHeight="1">
      <c r="B99" s="172">
        <v>43502</v>
      </c>
      <c r="C99" s="173" t="s">
        <v>533</v>
      </c>
    </row>
    <row r="100" spans="2:3" ht="45" customHeight="1">
      <c r="B100" s="172">
        <v>43503</v>
      </c>
      <c r="C100" s="173" t="s">
        <v>532</v>
      </c>
    </row>
    <row r="101" spans="2:3" ht="45" customHeight="1">
      <c r="B101" s="172">
        <v>43504</v>
      </c>
      <c r="C101" s="173" t="s">
        <v>531</v>
      </c>
    </row>
    <row r="102" spans="2:3" ht="45" customHeight="1">
      <c r="B102" s="172">
        <v>43505</v>
      </c>
      <c r="C102" s="173" t="s">
        <v>530</v>
      </c>
    </row>
    <row r="103" spans="2:3" ht="45" customHeight="1">
      <c r="B103" s="172">
        <v>43506</v>
      </c>
      <c r="C103" s="173" t="s">
        <v>529</v>
      </c>
    </row>
    <row r="104" spans="2:3" ht="45" customHeight="1">
      <c r="B104" s="172">
        <v>43507</v>
      </c>
      <c r="C104" s="173" t="s">
        <v>528</v>
      </c>
    </row>
    <row r="105" spans="2:3" ht="45" customHeight="1">
      <c r="B105" s="172">
        <v>43508</v>
      </c>
      <c r="C105" s="173" t="s">
        <v>527</v>
      </c>
    </row>
    <row r="106" spans="2:3" ht="45" customHeight="1">
      <c r="B106" s="172">
        <v>43509</v>
      </c>
      <c r="C106" s="173" t="s">
        <v>526</v>
      </c>
    </row>
    <row r="107" spans="2:3" ht="45" customHeight="1">
      <c r="B107" s="172">
        <v>43600</v>
      </c>
      <c r="C107" s="173" t="s">
        <v>525</v>
      </c>
    </row>
    <row r="108" spans="2:3" ht="45" customHeight="1">
      <c r="B108" s="172">
        <v>43601</v>
      </c>
      <c r="C108" s="173" t="s">
        <v>524</v>
      </c>
    </row>
    <row r="109" spans="2:3" ht="45" customHeight="1">
      <c r="B109" s="172">
        <v>43602</v>
      </c>
      <c r="C109" s="173" t="s">
        <v>523</v>
      </c>
    </row>
    <row r="110" spans="2:3" ht="45" customHeight="1">
      <c r="B110" s="172">
        <v>43603</v>
      </c>
      <c r="C110" s="173" t="s">
        <v>522</v>
      </c>
    </row>
    <row r="111" spans="2:3" ht="45" customHeight="1">
      <c r="B111" s="172">
        <v>43700</v>
      </c>
      <c r="C111" s="173" t="s">
        <v>521</v>
      </c>
    </row>
    <row r="112" spans="2:3" ht="45" customHeight="1">
      <c r="B112" s="172">
        <v>43701</v>
      </c>
      <c r="C112" s="173" t="s">
        <v>520</v>
      </c>
    </row>
    <row r="113" spans="2:3" ht="45" customHeight="1">
      <c r="B113" s="172">
        <v>43702</v>
      </c>
      <c r="C113" s="173" t="s">
        <v>519</v>
      </c>
    </row>
    <row r="114" spans="2:3" ht="45" customHeight="1">
      <c r="B114" s="172">
        <v>43703</v>
      </c>
      <c r="C114" s="173" t="s">
        <v>518</v>
      </c>
    </row>
    <row r="115" spans="2:3" ht="45" customHeight="1">
      <c r="B115" s="172">
        <v>43704</v>
      </c>
      <c r="C115" s="173" t="s">
        <v>517</v>
      </c>
    </row>
    <row r="116" spans="2:3" ht="45" customHeight="1">
      <c r="B116" s="172">
        <v>43705</v>
      </c>
      <c r="C116" s="173" t="s">
        <v>516</v>
      </c>
    </row>
    <row r="117" spans="2:3" ht="45" customHeight="1">
      <c r="B117" s="172">
        <v>43706</v>
      </c>
      <c r="C117" s="173" t="s">
        <v>515</v>
      </c>
    </row>
    <row r="118" spans="2:3" ht="45" customHeight="1">
      <c r="B118" s="172">
        <v>43707</v>
      </c>
      <c r="C118" s="173" t="s">
        <v>514</v>
      </c>
    </row>
    <row r="119" spans="2:3" ht="45" customHeight="1">
      <c r="B119" s="172">
        <v>43708</v>
      </c>
      <c r="C119" s="173" t="s">
        <v>513</v>
      </c>
    </row>
    <row r="120" spans="2:3" ht="45" customHeight="1">
      <c r="B120" s="172">
        <v>43709</v>
      </c>
      <c r="C120" s="173" t="s">
        <v>512</v>
      </c>
    </row>
    <row r="121" spans="2:3" ht="45" customHeight="1">
      <c r="B121" s="172">
        <v>43710</v>
      </c>
      <c r="C121" s="173" t="s">
        <v>511</v>
      </c>
    </row>
    <row r="122" spans="2:3" ht="45" customHeight="1">
      <c r="B122" s="172">
        <v>43711</v>
      </c>
      <c r="C122" s="173" t="s">
        <v>510</v>
      </c>
    </row>
    <row r="123" spans="2:3" ht="45" customHeight="1">
      <c r="B123" s="172">
        <v>43712</v>
      </c>
      <c r="C123" s="173" t="s">
        <v>509</v>
      </c>
    </row>
    <row r="124" spans="2:3" ht="45" customHeight="1">
      <c r="B124" s="172">
        <v>43713</v>
      </c>
      <c r="C124" s="173" t="s">
        <v>508</v>
      </c>
    </row>
    <row r="125" spans="2:3" ht="45" customHeight="1">
      <c r="B125" s="172">
        <v>43714</v>
      </c>
      <c r="C125" s="173" t="s">
        <v>507</v>
      </c>
    </row>
    <row r="126" spans="2:3" ht="45" customHeight="1">
      <c r="B126" s="172">
        <v>43800</v>
      </c>
      <c r="C126" s="173" t="s">
        <v>506</v>
      </c>
    </row>
    <row r="127" spans="2:3" ht="45" customHeight="1">
      <c r="B127" s="172">
        <v>43801</v>
      </c>
      <c r="C127" s="173" t="s">
        <v>505</v>
      </c>
    </row>
    <row r="128" spans="2:3" ht="45" customHeight="1">
      <c r="B128" s="172">
        <v>43802</v>
      </c>
      <c r="C128" s="173" t="s">
        <v>504</v>
      </c>
    </row>
    <row r="129" spans="1:4" ht="45" customHeight="1">
      <c r="B129" s="172">
        <v>43803</v>
      </c>
      <c r="C129" s="173" t="s">
        <v>503</v>
      </c>
    </row>
    <row r="130" spans="1:4" ht="45" customHeight="1">
      <c r="B130" s="172">
        <v>43804</v>
      </c>
      <c r="C130" s="173" t="s">
        <v>502</v>
      </c>
    </row>
    <row r="131" spans="1:4" ht="45" customHeight="1">
      <c r="B131" s="172">
        <v>43805</v>
      </c>
      <c r="C131" s="173" t="s">
        <v>501</v>
      </c>
    </row>
    <row r="132" spans="1:4" ht="45" customHeight="1">
      <c r="B132" s="172">
        <v>43806</v>
      </c>
      <c r="C132" s="173" t="s">
        <v>500</v>
      </c>
    </row>
    <row r="133" spans="1:4" ht="45" customHeight="1">
      <c r="B133" s="172">
        <v>43900</v>
      </c>
      <c r="C133" s="173" t="s">
        <v>444</v>
      </c>
    </row>
    <row r="134" spans="1:4" ht="45" customHeight="1">
      <c r="B134" s="172">
        <v>43901</v>
      </c>
      <c r="C134" s="173" t="s">
        <v>443</v>
      </c>
    </row>
    <row r="135" spans="1:4" ht="45" customHeight="1">
      <c r="B135" s="172">
        <v>43902</v>
      </c>
      <c r="C135" s="173" t="s">
        <v>442</v>
      </c>
    </row>
    <row r="136" spans="1:4" ht="45" customHeight="1">
      <c r="B136" s="172">
        <v>43903</v>
      </c>
      <c r="C136" s="173" t="s">
        <v>441</v>
      </c>
    </row>
    <row r="137" spans="1:4" ht="45" customHeight="1">
      <c r="B137" s="172">
        <v>43904</v>
      </c>
      <c r="C137" s="173" t="s">
        <v>440</v>
      </c>
    </row>
    <row r="138" spans="1:4" ht="45" customHeight="1">
      <c r="B138" s="172">
        <v>43905</v>
      </c>
      <c r="C138" s="173" t="s">
        <v>1357</v>
      </c>
    </row>
    <row r="139" spans="1:4" ht="76.5">
      <c r="A139" s="170">
        <v>44</v>
      </c>
      <c r="C139" s="171" t="s">
        <v>497</v>
      </c>
      <c r="D139" s="175" t="s">
        <v>1450</v>
      </c>
    </row>
    <row r="140" spans="1:4" ht="45" customHeight="1">
      <c r="B140" s="172">
        <v>44100</v>
      </c>
      <c r="C140" s="173" t="s">
        <v>496</v>
      </c>
    </row>
    <row r="141" spans="1:4" ht="45" customHeight="1">
      <c r="B141" s="172">
        <v>44101</v>
      </c>
      <c r="C141" s="173" t="s">
        <v>495</v>
      </c>
    </row>
    <row r="142" spans="1:4" ht="45" customHeight="1">
      <c r="B142" s="172">
        <v>44102</v>
      </c>
      <c r="C142" s="173" t="s">
        <v>494</v>
      </c>
    </row>
    <row r="143" spans="1:4" ht="45" customHeight="1">
      <c r="B143" s="172">
        <v>44103</v>
      </c>
      <c r="C143" s="173" t="s">
        <v>493</v>
      </c>
    </row>
    <row r="144" spans="1:4" ht="45" customHeight="1">
      <c r="B144" s="172">
        <v>44104</v>
      </c>
      <c r="C144" s="173" t="s">
        <v>492</v>
      </c>
    </row>
    <row r="145" spans="2:3" ht="45" customHeight="1">
      <c r="B145" s="172">
        <v>44105</v>
      </c>
      <c r="C145" s="173" t="s">
        <v>491</v>
      </c>
    </row>
    <row r="146" spans="2:3" ht="45" customHeight="1">
      <c r="B146" s="172">
        <v>44106</v>
      </c>
      <c r="C146" s="173" t="s">
        <v>490</v>
      </c>
    </row>
    <row r="147" spans="2:3" ht="45" customHeight="1">
      <c r="B147" s="172">
        <v>44107</v>
      </c>
      <c r="C147" s="173" t="s">
        <v>489</v>
      </c>
    </row>
    <row r="148" spans="2:3" ht="45" customHeight="1">
      <c r="B148" s="172">
        <v>44108</v>
      </c>
      <c r="C148" s="173" t="s">
        <v>488</v>
      </c>
    </row>
    <row r="149" spans="2:3" ht="45" customHeight="1">
      <c r="B149" s="172">
        <v>44109</v>
      </c>
      <c r="C149" s="173" t="s">
        <v>487</v>
      </c>
    </row>
    <row r="150" spans="2:3" ht="45" customHeight="1">
      <c r="B150" s="172">
        <v>44110</v>
      </c>
      <c r="C150" s="173" t="s">
        <v>486</v>
      </c>
    </row>
    <row r="151" spans="2:3" ht="45" customHeight="1">
      <c r="B151" s="172">
        <v>44111</v>
      </c>
      <c r="C151" s="173" t="s">
        <v>485</v>
      </c>
    </row>
    <row r="152" spans="2:3" ht="45" customHeight="1">
      <c r="B152" s="172">
        <v>44112</v>
      </c>
      <c r="C152" s="173" t="s">
        <v>484</v>
      </c>
    </row>
    <row r="153" spans="2:3" ht="45" customHeight="1">
      <c r="B153" s="172">
        <v>44113</v>
      </c>
      <c r="C153" s="173" t="s">
        <v>483</v>
      </c>
    </row>
    <row r="154" spans="2:3" ht="45" customHeight="1">
      <c r="B154" s="172">
        <v>44114</v>
      </c>
      <c r="C154" s="173" t="s">
        <v>482</v>
      </c>
    </row>
    <row r="155" spans="2:3" ht="45" customHeight="1">
      <c r="B155" s="172">
        <v>44115</v>
      </c>
      <c r="C155" s="173" t="s">
        <v>481</v>
      </c>
    </row>
    <row r="156" spans="2:3" ht="45" customHeight="1">
      <c r="B156" s="172">
        <v>44116</v>
      </c>
      <c r="C156" s="173" t="s">
        <v>456</v>
      </c>
    </row>
    <row r="157" spans="2:3" ht="45" customHeight="1">
      <c r="B157" s="172">
        <v>44117</v>
      </c>
      <c r="C157" s="173" t="s">
        <v>480</v>
      </c>
    </row>
    <row r="158" spans="2:3" ht="45" customHeight="1">
      <c r="B158" s="172">
        <v>44200</v>
      </c>
      <c r="C158" s="173" t="s">
        <v>479</v>
      </c>
    </row>
    <row r="159" spans="2:3" ht="45" customHeight="1">
      <c r="B159" s="172">
        <v>44201</v>
      </c>
      <c r="C159" s="173" t="s">
        <v>478</v>
      </c>
    </row>
    <row r="160" spans="2:3" ht="45" customHeight="1">
      <c r="B160" s="172">
        <v>44202</v>
      </c>
      <c r="C160" s="173" t="s">
        <v>477</v>
      </c>
    </row>
    <row r="161" spans="2:3" ht="45" customHeight="1">
      <c r="B161" s="172">
        <v>44203</v>
      </c>
      <c r="C161" s="173" t="s">
        <v>476</v>
      </c>
    </row>
    <row r="162" spans="2:3" ht="45" customHeight="1">
      <c r="B162" s="172">
        <v>44204</v>
      </c>
      <c r="C162" s="173" t="s">
        <v>475</v>
      </c>
    </row>
    <row r="163" spans="2:3" ht="45" customHeight="1">
      <c r="B163" s="172">
        <v>44205</v>
      </c>
      <c r="C163" s="173" t="s">
        <v>474</v>
      </c>
    </row>
    <row r="164" spans="2:3" ht="45" customHeight="1">
      <c r="B164" s="172">
        <v>44206</v>
      </c>
      <c r="C164" s="173" t="s">
        <v>473</v>
      </c>
    </row>
    <row r="165" spans="2:3" ht="45" customHeight="1">
      <c r="B165" s="172">
        <v>44207</v>
      </c>
      <c r="C165" s="173" t="s">
        <v>472</v>
      </c>
    </row>
    <row r="166" spans="2:3" ht="45" customHeight="1">
      <c r="B166" s="172">
        <v>44208</v>
      </c>
      <c r="C166" s="173" t="s">
        <v>471</v>
      </c>
    </row>
    <row r="167" spans="2:3" ht="45" customHeight="1">
      <c r="B167" s="172">
        <v>44209</v>
      </c>
      <c r="C167" s="173" t="s">
        <v>470</v>
      </c>
    </row>
    <row r="168" spans="2:3" ht="45" customHeight="1">
      <c r="B168" s="172">
        <v>44210</v>
      </c>
      <c r="C168" s="173" t="s">
        <v>1358</v>
      </c>
    </row>
    <row r="169" spans="2:3" ht="45" customHeight="1">
      <c r="B169" s="172">
        <v>44300</v>
      </c>
      <c r="C169" s="173" t="s">
        <v>469</v>
      </c>
    </row>
    <row r="170" spans="2:3" ht="45" customHeight="1">
      <c r="B170" s="172">
        <v>44301</v>
      </c>
      <c r="C170" s="173" t="s">
        <v>468</v>
      </c>
    </row>
    <row r="171" spans="2:3" ht="45" customHeight="1">
      <c r="B171" s="172">
        <v>44302</v>
      </c>
      <c r="C171" s="173" t="s">
        <v>467</v>
      </c>
    </row>
    <row r="172" spans="2:3" ht="45" customHeight="1">
      <c r="B172" s="172">
        <v>44303</v>
      </c>
      <c r="C172" s="173" t="s">
        <v>466</v>
      </c>
    </row>
    <row r="173" spans="2:3" ht="45" customHeight="1">
      <c r="B173" s="172">
        <v>44304</v>
      </c>
      <c r="C173" s="173" t="s">
        <v>465</v>
      </c>
    </row>
    <row r="174" spans="2:3" ht="45" customHeight="1">
      <c r="B174" s="172">
        <v>44305</v>
      </c>
      <c r="C174" s="173" t="s">
        <v>464</v>
      </c>
    </row>
    <row r="175" spans="2:3" ht="45" customHeight="1">
      <c r="B175" s="172">
        <v>44306</v>
      </c>
      <c r="C175" s="173" t="s">
        <v>463</v>
      </c>
    </row>
    <row r="176" spans="2:3" ht="45" customHeight="1">
      <c r="B176" s="172">
        <v>44307</v>
      </c>
      <c r="C176" s="173" t="s">
        <v>462</v>
      </c>
    </row>
    <row r="177" spans="2:3" ht="45" customHeight="1">
      <c r="B177" s="172">
        <v>44308</v>
      </c>
      <c r="C177" s="173" t="s">
        <v>461</v>
      </c>
    </row>
    <row r="178" spans="2:3" ht="45" customHeight="1">
      <c r="B178" s="172">
        <v>44309</v>
      </c>
      <c r="C178" s="173" t="s">
        <v>460</v>
      </c>
    </row>
    <row r="179" spans="2:3" ht="45" customHeight="1">
      <c r="B179" s="172">
        <v>44310</v>
      </c>
      <c r="C179" s="173" t="s">
        <v>459</v>
      </c>
    </row>
    <row r="180" spans="2:3" ht="45" customHeight="1">
      <c r="B180" s="172">
        <v>44311</v>
      </c>
      <c r="C180" s="173" t="s">
        <v>458</v>
      </c>
    </row>
    <row r="181" spans="2:3" ht="45" customHeight="1">
      <c r="B181" s="172">
        <v>44312</v>
      </c>
      <c r="C181" s="173" t="s">
        <v>457</v>
      </c>
    </row>
    <row r="182" spans="2:3" ht="45" customHeight="1">
      <c r="B182" s="172">
        <v>44313</v>
      </c>
      <c r="C182" s="173" t="s">
        <v>456</v>
      </c>
    </row>
    <row r="183" spans="2:3" ht="45" customHeight="1">
      <c r="B183" s="172">
        <v>44400</v>
      </c>
      <c r="C183" s="173" t="s">
        <v>455</v>
      </c>
    </row>
    <row r="184" spans="2:3" ht="45" customHeight="1">
      <c r="B184" s="172">
        <v>44401</v>
      </c>
      <c r="C184" s="173" t="s">
        <v>454</v>
      </c>
    </row>
    <row r="185" spans="2:3" ht="45" customHeight="1">
      <c r="B185" s="172">
        <v>44402</v>
      </c>
      <c r="C185" s="173" t="s">
        <v>453</v>
      </c>
    </row>
    <row r="186" spans="2:3" ht="45" customHeight="1">
      <c r="B186" s="172">
        <v>44403</v>
      </c>
      <c r="C186" s="173" t="s">
        <v>452</v>
      </c>
    </row>
    <row r="187" spans="2:3" ht="45" customHeight="1">
      <c r="B187" s="172">
        <v>44404</v>
      </c>
      <c r="C187" s="173" t="s">
        <v>451</v>
      </c>
    </row>
    <row r="188" spans="2:3" ht="45" customHeight="1">
      <c r="B188" s="172">
        <v>44405</v>
      </c>
      <c r="C188" s="173" t="s">
        <v>450</v>
      </c>
    </row>
    <row r="189" spans="2:3" ht="45" customHeight="1">
      <c r="B189" s="172">
        <v>44406</v>
      </c>
      <c r="C189" s="173" t="s">
        <v>449</v>
      </c>
    </row>
    <row r="190" spans="2:3" ht="45" customHeight="1">
      <c r="B190" s="172">
        <v>44407</v>
      </c>
      <c r="C190" s="173" t="s">
        <v>448</v>
      </c>
    </row>
    <row r="191" spans="2:3" ht="45" customHeight="1">
      <c r="B191" s="172">
        <v>44408</v>
      </c>
      <c r="C191" s="173" t="s">
        <v>447</v>
      </c>
    </row>
    <row r="192" spans="2:3" ht="45" customHeight="1">
      <c r="B192" s="172">
        <v>44409</v>
      </c>
      <c r="C192" s="173" t="s">
        <v>446</v>
      </c>
    </row>
    <row r="193" spans="1:4" ht="45" customHeight="1">
      <c r="B193" s="172">
        <v>44410</v>
      </c>
      <c r="C193" s="173" t="s">
        <v>445</v>
      </c>
    </row>
    <row r="194" spans="1:4" ht="45" customHeight="1">
      <c r="A194" s="170">
        <v>45</v>
      </c>
      <c r="C194" s="171" t="s">
        <v>1457</v>
      </c>
      <c r="D194" s="175" t="s">
        <v>1437</v>
      </c>
    </row>
    <row r="195" spans="1:4" ht="45" customHeight="1">
      <c r="B195" s="172">
        <v>45100</v>
      </c>
      <c r="C195" s="173" t="s">
        <v>379</v>
      </c>
    </row>
    <row r="196" spans="1:4" ht="45" customHeight="1">
      <c r="B196" s="172">
        <v>45101</v>
      </c>
      <c r="C196" s="173" t="s">
        <v>378</v>
      </c>
    </row>
    <row r="197" spans="1:4" ht="45" customHeight="1">
      <c r="B197" s="172">
        <v>45200</v>
      </c>
      <c r="C197" s="173" t="s">
        <v>498</v>
      </c>
    </row>
    <row r="198" spans="1:4" ht="45" customHeight="1">
      <c r="B198" s="172">
        <v>45201</v>
      </c>
      <c r="C198" s="173" t="s">
        <v>393</v>
      </c>
    </row>
    <row r="199" spans="1:4" ht="45" customHeight="1">
      <c r="B199" s="172">
        <v>45202</v>
      </c>
      <c r="C199" s="173" t="s">
        <v>1338</v>
      </c>
    </row>
    <row r="200" spans="1:4" ht="45" customHeight="1">
      <c r="B200" s="172">
        <v>45300</v>
      </c>
      <c r="C200" s="173" t="s">
        <v>377</v>
      </c>
    </row>
    <row r="201" spans="1:4" ht="45" customHeight="1">
      <c r="B201" s="172">
        <v>45301</v>
      </c>
      <c r="C201" s="173" t="s">
        <v>1136</v>
      </c>
    </row>
    <row r="202" spans="1:4" ht="45" customHeight="1">
      <c r="B202" s="172">
        <v>45400</v>
      </c>
      <c r="C202" s="173" t="s">
        <v>369</v>
      </c>
    </row>
    <row r="203" spans="1:4" ht="45" customHeight="1">
      <c r="B203" s="172">
        <v>45401</v>
      </c>
      <c r="C203" s="173" t="s">
        <v>1137</v>
      </c>
    </row>
    <row r="204" spans="1:4" ht="45" customHeight="1">
      <c r="B204" s="172">
        <v>45402</v>
      </c>
      <c r="C204" s="173" t="s">
        <v>368</v>
      </c>
    </row>
    <row r="205" spans="1:4" ht="45" customHeight="1">
      <c r="B205" s="172">
        <v>45403</v>
      </c>
      <c r="C205" s="173" t="s">
        <v>367</v>
      </c>
    </row>
    <row r="206" spans="1:4" ht="45" customHeight="1">
      <c r="B206" s="172">
        <v>45500</v>
      </c>
      <c r="C206" s="173" t="s">
        <v>366</v>
      </c>
    </row>
    <row r="207" spans="1:4" ht="45" customHeight="1">
      <c r="B207" s="172">
        <v>45501</v>
      </c>
      <c r="C207" s="173" t="s">
        <v>1138</v>
      </c>
    </row>
    <row r="208" spans="1:4" ht="45" customHeight="1">
      <c r="A208" s="170">
        <v>5</v>
      </c>
      <c r="C208" s="171" t="s">
        <v>1139</v>
      </c>
      <c r="D208" s="177" t="s">
        <v>1167</v>
      </c>
    </row>
    <row r="209" spans="1:4" ht="51">
      <c r="A209" s="170">
        <v>51</v>
      </c>
      <c r="C209" s="171" t="s">
        <v>439</v>
      </c>
      <c r="D209" s="175" t="s">
        <v>1438</v>
      </c>
    </row>
    <row r="210" spans="1:4" ht="45" customHeight="1">
      <c r="B210" s="172">
        <v>51100</v>
      </c>
      <c r="C210" s="173" t="s">
        <v>438</v>
      </c>
    </row>
    <row r="211" spans="1:4" ht="45" customHeight="1">
      <c r="B211" s="172">
        <v>51101</v>
      </c>
      <c r="C211" s="173" t="s">
        <v>437</v>
      </c>
    </row>
    <row r="212" spans="1:4" ht="45" customHeight="1">
      <c r="B212" s="172">
        <v>51102</v>
      </c>
      <c r="C212" s="173" t="s">
        <v>436</v>
      </c>
    </row>
    <row r="213" spans="1:4" ht="45" customHeight="1">
      <c r="B213" s="172">
        <v>51103</v>
      </c>
      <c r="C213" s="173" t="s">
        <v>435</v>
      </c>
    </row>
    <row r="214" spans="1:4" ht="45" customHeight="1">
      <c r="B214" s="172">
        <v>51104</v>
      </c>
      <c r="C214" s="173" t="s">
        <v>434</v>
      </c>
    </row>
    <row r="215" spans="1:4" ht="45" customHeight="1">
      <c r="B215" s="172">
        <v>51105</v>
      </c>
      <c r="C215" s="173" t="s">
        <v>1359</v>
      </c>
    </row>
    <row r="216" spans="1:4" ht="45" customHeight="1">
      <c r="B216" s="172">
        <v>51106</v>
      </c>
      <c r="C216" s="173" t="s">
        <v>433</v>
      </c>
    </row>
    <row r="217" spans="1:4" ht="45" customHeight="1">
      <c r="B217" s="172">
        <v>51107</v>
      </c>
      <c r="C217" s="173" t="s">
        <v>432</v>
      </c>
    </row>
    <row r="218" spans="1:4" ht="45" customHeight="1">
      <c r="B218" s="172">
        <v>51108</v>
      </c>
      <c r="C218" s="173" t="s">
        <v>431</v>
      </c>
    </row>
    <row r="219" spans="1:4" ht="45" customHeight="1">
      <c r="B219" s="172">
        <v>51109</v>
      </c>
      <c r="C219" s="173" t="s">
        <v>1360</v>
      </c>
    </row>
    <row r="220" spans="1:4" ht="45" customHeight="1">
      <c r="B220" s="172">
        <v>51110</v>
      </c>
      <c r="C220" s="173" t="s">
        <v>430</v>
      </c>
    </row>
    <row r="221" spans="1:4" ht="45" customHeight="1">
      <c r="B221" s="172">
        <v>51200</v>
      </c>
      <c r="C221" s="173" t="s">
        <v>429</v>
      </c>
    </row>
    <row r="222" spans="1:4" ht="45" customHeight="1">
      <c r="B222" s="172">
        <v>51201</v>
      </c>
      <c r="C222" s="173" t="s">
        <v>428</v>
      </c>
    </row>
    <row r="223" spans="1:4" ht="45" customHeight="1">
      <c r="B223" s="172">
        <v>51202</v>
      </c>
      <c r="C223" s="173" t="s">
        <v>427</v>
      </c>
    </row>
    <row r="224" spans="1:4" ht="45" customHeight="1">
      <c r="B224" s="172">
        <v>51203</v>
      </c>
      <c r="C224" s="173" t="s">
        <v>426</v>
      </c>
    </row>
    <row r="225" spans="2:3" ht="45" customHeight="1">
      <c r="B225" s="172">
        <v>51204</v>
      </c>
      <c r="C225" s="173" t="s">
        <v>425</v>
      </c>
    </row>
    <row r="226" spans="2:3" ht="45" customHeight="1">
      <c r="B226" s="172">
        <v>51300</v>
      </c>
      <c r="C226" s="173" t="s">
        <v>424</v>
      </c>
    </row>
    <row r="227" spans="2:3" ht="45" customHeight="1">
      <c r="B227" s="172">
        <v>51301</v>
      </c>
      <c r="C227" s="173" t="s">
        <v>423</v>
      </c>
    </row>
    <row r="228" spans="2:3" ht="45" customHeight="1">
      <c r="B228" s="172">
        <v>51302</v>
      </c>
      <c r="C228" s="173" t="s">
        <v>422</v>
      </c>
    </row>
    <row r="229" spans="2:3" ht="45" customHeight="1">
      <c r="B229" s="172">
        <v>51303</v>
      </c>
      <c r="C229" s="173" t="s">
        <v>421</v>
      </c>
    </row>
    <row r="230" spans="2:3" ht="45" customHeight="1">
      <c r="B230" s="172">
        <v>51304</v>
      </c>
      <c r="C230" s="173" t="s">
        <v>420</v>
      </c>
    </row>
    <row r="231" spans="2:3" ht="45" customHeight="1">
      <c r="B231" s="172">
        <v>51305</v>
      </c>
      <c r="C231" s="173" t="s">
        <v>419</v>
      </c>
    </row>
    <row r="232" spans="2:3" ht="45" customHeight="1">
      <c r="B232" s="172">
        <v>51306</v>
      </c>
      <c r="C232" s="173" t="s">
        <v>418</v>
      </c>
    </row>
    <row r="233" spans="2:3" ht="45" customHeight="1">
      <c r="B233" s="172">
        <v>51307</v>
      </c>
      <c r="C233" s="173" t="s">
        <v>417</v>
      </c>
    </row>
    <row r="234" spans="2:3" ht="45" customHeight="1">
      <c r="B234" s="172">
        <v>51308</v>
      </c>
      <c r="C234" s="173" t="s">
        <v>416</v>
      </c>
    </row>
    <row r="235" spans="2:3" ht="45" customHeight="1">
      <c r="B235" s="172">
        <v>51309</v>
      </c>
      <c r="C235" s="173" t="s">
        <v>415</v>
      </c>
    </row>
    <row r="236" spans="2:3" ht="45" customHeight="1">
      <c r="B236" s="172">
        <v>51400</v>
      </c>
      <c r="C236" s="173" t="s">
        <v>414</v>
      </c>
    </row>
    <row r="237" spans="2:3" ht="45" customHeight="1">
      <c r="B237" s="172">
        <v>51401</v>
      </c>
      <c r="C237" s="173" t="s">
        <v>413</v>
      </c>
    </row>
    <row r="238" spans="2:3" ht="45" customHeight="1">
      <c r="B238" s="172">
        <v>51402</v>
      </c>
      <c r="C238" s="173" t="s">
        <v>412</v>
      </c>
    </row>
    <row r="239" spans="2:3" ht="45" customHeight="1">
      <c r="B239" s="172">
        <v>51500</v>
      </c>
      <c r="C239" s="173" t="s">
        <v>411</v>
      </c>
    </row>
    <row r="240" spans="2:3" ht="45" customHeight="1">
      <c r="B240" s="172">
        <v>51501</v>
      </c>
      <c r="C240" s="173" t="s">
        <v>410</v>
      </c>
    </row>
    <row r="241" spans="1:3" ht="45" customHeight="1">
      <c r="B241" s="172">
        <v>51502</v>
      </c>
      <c r="C241" s="173" t="s">
        <v>409</v>
      </c>
    </row>
    <row r="242" spans="1:3" ht="45" customHeight="1">
      <c r="B242" s="172">
        <v>51503</v>
      </c>
      <c r="C242" s="173" t="s">
        <v>408</v>
      </c>
    </row>
    <row r="243" spans="1:3" ht="45" customHeight="1">
      <c r="B243" s="172">
        <v>51504</v>
      </c>
      <c r="C243" s="173" t="s">
        <v>407</v>
      </c>
    </row>
    <row r="244" spans="1:3" ht="45" customHeight="1">
      <c r="B244" s="172">
        <v>51505</v>
      </c>
      <c r="C244" s="173" t="s">
        <v>406</v>
      </c>
    </row>
    <row r="245" spans="1:3" ht="45" customHeight="1">
      <c r="B245" s="172">
        <v>51506</v>
      </c>
      <c r="C245" s="173" t="s">
        <v>405</v>
      </c>
    </row>
    <row r="246" spans="1:3" ht="45" customHeight="1">
      <c r="B246" s="172">
        <v>51507</v>
      </c>
      <c r="C246" s="173" t="s">
        <v>404</v>
      </c>
    </row>
    <row r="247" spans="1:3" ht="45" customHeight="1">
      <c r="B247" s="172">
        <v>51508</v>
      </c>
      <c r="C247" s="173" t="s">
        <v>403</v>
      </c>
    </row>
    <row r="248" spans="1:3" ht="45" customHeight="1">
      <c r="B248" s="172">
        <v>51509</v>
      </c>
      <c r="C248" s="173" t="s">
        <v>402</v>
      </c>
    </row>
    <row r="249" spans="1:3" ht="45" customHeight="1">
      <c r="B249" s="172">
        <v>51510</v>
      </c>
      <c r="C249" s="173" t="s">
        <v>401</v>
      </c>
    </row>
    <row r="250" spans="1:3" ht="45" customHeight="1">
      <c r="B250" s="172">
        <v>51511</v>
      </c>
      <c r="C250" s="173" t="s">
        <v>400</v>
      </c>
    </row>
    <row r="251" spans="1:3" ht="45" customHeight="1">
      <c r="B251" s="172">
        <v>51512</v>
      </c>
      <c r="C251" s="173" t="s">
        <v>399</v>
      </c>
    </row>
    <row r="252" spans="1:3" ht="45" customHeight="1">
      <c r="B252" s="172">
        <v>51513</v>
      </c>
      <c r="C252" s="173" t="s">
        <v>398</v>
      </c>
    </row>
    <row r="253" spans="1:3" ht="45" customHeight="1">
      <c r="B253" s="172">
        <v>51514</v>
      </c>
      <c r="C253" s="173" t="s">
        <v>397</v>
      </c>
    </row>
    <row r="254" spans="1:3" ht="45" customHeight="1">
      <c r="B254" s="172">
        <v>51515</v>
      </c>
      <c r="C254" s="173" t="s">
        <v>396</v>
      </c>
    </row>
    <row r="255" spans="1:3" ht="45" customHeight="1">
      <c r="B255" s="172">
        <v>51516</v>
      </c>
      <c r="C255" s="173" t="s">
        <v>395</v>
      </c>
    </row>
    <row r="256" spans="1:3" ht="45" customHeight="1">
      <c r="A256" s="170">
        <v>52</v>
      </c>
      <c r="C256" s="171" t="s">
        <v>1140</v>
      </c>
    </row>
    <row r="257" spans="1:4" ht="45" customHeight="1">
      <c r="A257" s="170">
        <v>59</v>
      </c>
      <c r="C257" s="171" t="s">
        <v>1222</v>
      </c>
    </row>
    <row r="258" spans="1:4" ht="45" customHeight="1">
      <c r="A258" s="170">
        <v>6</v>
      </c>
      <c r="C258" s="171" t="s">
        <v>1141</v>
      </c>
      <c r="D258" s="177" t="s">
        <v>1168</v>
      </c>
    </row>
    <row r="259" spans="1:4" ht="64.5" customHeight="1">
      <c r="A259" s="170">
        <v>61</v>
      </c>
      <c r="C259" s="171" t="s">
        <v>394</v>
      </c>
      <c r="D259" s="175" t="s">
        <v>1439</v>
      </c>
    </row>
    <row r="260" spans="1:4" ht="45" customHeight="1">
      <c r="B260" s="172">
        <v>61100</v>
      </c>
      <c r="C260" s="173" t="s">
        <v>498</v>
      </c>
    </row>
    <row r="261" spans="1:4" ht="45" customHeight="1">
      <c r="B261" s="172">
        <v>61101</v>
      </c>
      <c r="C261" s="173" t="s">
        <v>1361</v>
      </c>
    </row>
    <row r="262" spans="1:4" ht="45" customHeight="1">
      <c r="B262" s="172">
        <v>61102</v>
      </c>
      <c r="C262" s="173" t="s">
        <v>393</v>
      </c>
    </row>
    <row r="263" spans="1:4" ht="45" customHeight="1">
      <c r="B263" s="172">
        <v>61103</v>
      </c>
      <c r="C263" s="173" t="s">
        <v>392</v>
      </c>
    </row>
    <row r="264" spans="1:4" ht="45" customHeight="1">
      <c r="B264" s="172">
        <v>61104</v>
      </c>
      <c r="C264" s="173" t="s">
        <v>1362</v>
      </c>
    </row>
    <row r="265" spans="1:4" ht="45" customHeight="1">
      <c r="B265" s="172">
        <v>61105</v>
      </c>
      <c r="C265" s="173" t="s">
        <v>1363</v>
      </c>
    </row>
    <row r="266" spans="1:4" ht="45" customHeight="1">
      <c r="B266" s="172">
        <v>61106</v>
      </c>
      <c r="C266" s="173" t="s">
        <v>1364</v>
      </c>
    </row>
    <row r="267" spans="1:4" ht="45" customHeight="1">
      <c r="B267" s="172">
        <v>61107</v>
      </c>
      <c r="C267" s="173" t="s">
        <v>391</v>
      </c>
    </row>
    <row r="268" spans="1:4" ht="45" customHeight="1">
      <c r="B268" s="172">
        <v>61108</v>
      </c>
      <c r="C268" s="173" t="s">
        <v>1365</v>
      </c>
    </row>
    <row r="269" spans="1:4" ht="45" customHeight="1">
      <c r="B269" s="172">
        <v>61109</v>
      </c>
      <c r="C269" s="173" t="s">
        <v>390</v>
      </c>
    </row>
    <row r="270" spans="1:4" ht="45" customHeight="1">
      <c r="B270" s="172">
        <v>61110</v>
      </c>
      <c r="C270" s="173" t="s">
        <v>389</v>
      </c>
    </row>
    <row r="271" spans="1:4" ht="45" customHeight="1">
      <c r="B271" s="172">
        <v>61200</v>
      </c>
      <c r="C271" s="173" t="s">
        <v>24</v>
      </c>
    </row>
    <row r="272" spans="1:4" ht="45" customHeight="1">
      <c r="B272" s="172">
        <v>61201</v>
      </c>
      <c r="C272" s="173" t="s">
        <v>388</v>
      </c>
    </row>
    <row r="273" spans="1:4" ht="45" customHeight="1">
      <c r="B273" s="172">
        <v>61202</v>
      </c>
      <c r="C273" s="173" t="s">
        <v>387</v>
      </c>
    </row>
    <row r="274" spans="1:4" ht="45" customHeight="1">
      <c r="B274" s="172">
        <v>61300</v>
      </c>
      <c r="C274" s="173" t="s">
        <v>1147</v>
      </c>
    </row>
    <row r="275" spans="1:4" ht="45" customHeight="1">
      <c r="B275" s="172">
        <v>61301</v>
      </c>
      <c r="C275" s="173" t="s">
        <v>386</v>
      </c>
    </row>
    <row r="276" spans="1:4" ht="45" customHeight="1">
      <c r="B276" s="172">
        <v>61302</v>
      </c>
      <c r="C276" s="173" t="s">
        <v>385</v>
      </c>
    </row>
    <row r="277" spans="1:4" ht="45" customHeight="1">
      <c r="B277" s="172">
        <v>61303</v>
      </c>
      <c r="C277" s="173" t="s">
        <v>384</v>
      </c>
    </row>
    <row r="278" spans="1:4" ht="45" customHeight="1">
      <c r="B278" s="172">
        <v>61400</v>
      </c>
      <c r="C278" s="173" t="s">
        <v>383</v>
      </c>
    </row>
    <row r="279" spans="1:4" ht="45" customHeight="1">
      <c r="B279" s="172">
        <v>61401</v>
      </c>
      <c r="C279" s="173" t="s">
        <v>382</v>
      </c>
    </row>
    <row r="280" spans="1:4" ht="45" customHeight="1">
      <c r="B280" s="172">
        <v>61402</v>
      </c>
      <c r="C280" s="173" t="s">
        <v>381</v>
      </c>
    </row>
    <row r="281" spans="1:4" ht="45" customHeight="1">
      <c r="B281" s="172">
        <v>61403</v>
      </c>
      <c r="C281" s="173" t="s">
        <v>380</v>
      </c>
    </row>
    <row r="282" spans="1:4" ht="45" customHeight="1">
      <c r="B282" s="172">
        <v>61500</v>
      </c>
      <c r="C282" s="173" t="s">
        <v>1145</v>
      </c>
    </row>
    <row r="283" spans="1:4" ht="45" customHeight="1">
      <c r="B283" s="172">
        <v>61501</v>
      </c>
      <c r="C283" s="173" t="s">
        <v>1145</v>
      </c>
    </row>
    <row r="284" spans="1:4" ht="45" customHeight="1">
      <c r="B284" s="172">
        <v>61600</v>
      </c>
      <c r="C284" s="173" t="s">
        <v>366</v>
      </c>
    </row>
    <row r="285" spans="1:4" ht="45" customHeight="1">
      <c r="B285" s="172">
        <v>61601</v>
      </c>
      <c r="C285" s="173" t="s">
        <v>365</v>
      </c>
    </row>
    <row r="286" spans="1:4" ht="45" customHeight="1">
      <c r="A286" s="170">
        <v>62</v>
      </c>
      <c r="C286" s="171" t="s">
        <v>1144</v>
      </c>
    </row>
    <row r="287" spans="1:4" ht="45" customHeight="1">
      <c r="A287" s="170">
        <v>69</v>
      </c>
      <c r="C287" s="171" t="s">
        <v>1223</v>
      </c>
    </row>
    <row r="288" spans="1:4" ht="45" customHeight="1">
      <c r="A288" s="170">
        <v>7</v>
      </c>
      <c r="C288" s="171" t="s">
        <v>1224</v>
      </c>
      <c r="D288" s="177" t="s">
        <v>1169</v>
      </c>
    </row>
    <row r="289" spans="1:4" ht="45" customHeight="1">
      <c r="A289" s="170">
        <v>71</v>
      </c>
      <c r="C289" s="171" t="s">
        <v>1227</v>
      </c>
      <c r="D289" s="175" t="s">
        <v>1440</v>
      </c>
    </row>
    <row r="290" spans="1:4" ht="45" customHeight="1">
      <c r="A290" s="170">
        <v>72</v>
      </c>
      <c r="C290" s="171" t="s">
        <v>1458</v>
      </c>
      <c r="D290" s="175" t="s">
        <v>1441</v>
      </c>
    </row>
    <row r="291" spans="1:4" ht="45" customHeight="1">
      <c r="A291" s="170">
        <v>73</v>
      </c>
      <c r="C291" s="171" t="s">
        <v>1225</v>
      </c>
      <c r="D291" s="175" t="s">
        <v>1442</v>
      </c>
    </row>
    <row r="292" spans="1:4" ht="51">
      <c r="A292" s="170">
        <v>8</v>
      </c>
      <c r="C292" s="171" t="s">
        <v>258</v>
      </c>
      <c r="D292" s="176" t="s">
        <v>1170</v>
      </c>
    </row>
    <row r="293" spans="1:4" ht="45" customHeight="1">
      <c r="A293" s="170">
        <v>81</v>
      </c>
      <c r="C293" s="171" t="s">
        <v>259</v>
      </c>
      <c r="D293" s="175" t="s">
        <v>1451</v>
      </c>
    </row>
    <row r="294" spans="1:4" ht="45" customHeight="1">
      <c r="B294" s="172">
        <v>81100</v>
      </c>
      <c r="C294" s="173" t="s">
        <v>1148</v>
      </c>
    </row>
    <row r="295" spans="1:4" ht="45" customHeight="1">
      <c r="B295" s="172">
        <v>81101</v>
      </c>
      <c r="C295" s="173" t="s">
        <v>362</v>
      </c>
    </row>
    <row r="296" spans="1:4" ht="45" customHeight="1">
      <c r="B296" s="172">
        <v>81102</v>
      </c>
      <c r="C296" s="173" t="s">
        <v>361</v>
      </c>
    </row>
    <row r="297" spans="1:4" ht="45" customHeight="1">
      <c r="A297" s="170">
        <v>82</v>
      </c>
      <c r="C297" s="171" t="s">
        <v>265</v>
      </c>
      <c r="D297" s="175" t="s">
        <v>1444</v>
      </c>
    </row>
    <row r="298" spans="1:4" ht="45" customHeight="1">
      <c r="B298" s="172">
        <v>82100</v>
      </c>
      <c r="C298" s="173" t="s">
        <v>1366</v>
      </c>
    </row>
    <row r="299" spans="1:4" ht="45" customHeight="1">
      <c r="B299" s="172">
        <v>82101</v>
      </c>
      <c r="C299" s="173" t="s">
        <v>359</v>
      </c>
    </row>
    <row r="300" spans="1:4" ht="45" customHeight="1">
      <c r="B300" s="172">
        <v>82102</v>
      </c>
      <c r="C300" s="173" t="s">
        <v>358</v>
      </c>
    </row>
    <row r="301" spans="1:4" ht="45" customHeight="1">
      <c r="B301" s="172">
        <v>82103</v>
      </c>
      <c r="C301" s="173" t="s">
        <v>355</v>
      </c>
    </row>
    <row r="302" spans="1:4" ht="45" customHeight="1">
      <c r="B302" s="172">
        <v>82104</v>
      </c>
      <c r="C302" s="173" t="s">
        <v>357</v>
      </c>
    </row>
    <row r="303" spans="1:4" ht="45" customHeight="1">
      <c r="B303" s="172">
        <v>82105</v>
      </c>
      <c r="C303" s="173" t="s">
        <v>356</v>
      </c>
    </row>
    <row r="304" spans="1:4" ht="45" customHeight="1">
      <c r="B304" s="172">
        <v>82106</v>
      </c>
      <c r="C304" s="173" t="s">
        <v>355</v>
      </c>
    </row>
    <row r="305" spans="1:4" ht="45" customHeight="1">
      <c r="A305" s="170">
        <v>83</v>
      </c>
      <c r="C305" s="171" t="s">
        <v>270</v>
      </c>
      <c r="D305" s="175" t="s">
        <v>1443</v>
      </c>
    </row>
    <row r="306" spans="1:4" ht="45" customHeight="1">
      <c r="B306" s="172">
        <v>83100</v>
      </c>
      <c r="C306" s="173" t="s">
        <v>1159</v>
      </c>
    </row>
    <row r="307" spans="1:4" ht="45" customHeight="1">
      <c r="B307" s="172">
        <v>83101</v>
      </c>
      <c r="C307" s="173" t="s">
        <v>1159</v>
      </c>
    </row>
    <row r="308" spans="1:4" ht="45" customHeight="1">
      <c r="A308" s="170">
        <v>9</v>
      </c>
      <c r="C308" s="171" t="s">
        <v>354</v>
      </c>
      <c r="D308" s="176" t="s">
        <v>1171</v>
      </c>
    </row>
    <row r="309" spans="1:4" ht="45" customHeight="1">
      <c r="A309" s="170">
        <v>91</v>
      </c>
      <c r="C309" s="171" t="s">
        <v>353</v>
      </c>
      <c r="D309" s="175" t="s">
        <v>1445</v>
      </c>
    </row>
    <row r="310" spans="1:4" ht="45" customHeight="1">
      <c r="A310" s="170">
        <v>92</v>
      </c>
      <c r="C310" s="171" t="s">
        <v>352</v>
      </c>
      <c r="D310" s="175" t="s">
        <v>1446</v>
      </c>
    </row>
    <row r="311" spans="1:4" ht="45" customHeight="1">
      <c r="A311" s="170">
        <v>93</v>
      </c>
      <c r="C311" s="171" t="s">
        <v>157</v>
      </c>
      <c r="D311" s="175" t="s">
        <v>1447</v>
      </c>
    </row>
    <row r="312" spans="1:4" ht="45" customHeight="1">
      <c r="B312" s="172">
        <v>93100</v>
      </c>
      <c r="C312" s="173" t="s">
        <v>1146</v>
      </c>
    </row>
    <row r="313" spans="1:4" ht="45" customHeight="1">
      <c r="B313" s="172">
        <v>93101</v>
      </c>
      <c r="C313" s="173" t="s">
        <v>364</v>
      </c>
    </row>
    <row r="314" spans="1:4" ht="45" customHeight="1">
      <c r="B314" s="172">
        <v>93102</v>
      </c>
      <c r="C314" s="173" t="s">
        <v>363</v>
      </c>
    </row>
    <row r="315" spans="1:4" ht="45" customHeight="1">
      <c r="B315" s="172">
        <v>93103</v>
      </c>
      <c r="C315" s="173" t="s">
        <v>1142</v>
      </c>
    </row>
    <row r="316" spans="1:4" ht="45" customHeight="1">
      <c r="B316" s="172">
        <v>93104</v>
      </c>
      <c r="C316" s="173" t="s">
        <v>1143</v>
      </c>
    </row>
    <row r="317" spans="1:4" ht="45" customHeight="1">
      <c r="A317" s="170">
        <v>94</v>
      </c>
      <c r="C317" s="171" t="s">
        <v>163</v>
      </c>
      <c r="D317" s="175" t="s">
        <v>1448</v>
      </c>
    </row>
    <row r="318" spans="1:4" ht="45" customHeight="1">
      <c r="B318" s="172">
        <v>94100</v>
      </c>
      <c r="C318" s="173" t="s">
        <v>376</v>
      </c>
    </row>
    <row r="319" spans="1:4" ht="45" customHeight="1">
      <c r="B319" s="172">
        <v>94101</v>
      </c>
      <c r="C319" s="173" t="s">
        <v>1154</v>
      </c>
    </row>
    <row r="320" spans="1:4" ht="45" customHeight="1">
      <c r="B320" s="172">
        <v>94102</v>
      </c>
      <c r="C320" s="173" t="s">
        <v>1155</v>
      </c>
    </row>
    <row r="321" spans="1:4" ht="45" customHeight="1">
      <c r="B321" s="172">
        <v>94200</v>
      </c>
      <c r="C321" s="173" t="s">
        <v>375</v>
      </c>
    </row>
    <row r="322" spans="1:4" ht="45" customHeight="1">
      <c r="B322" s="172">
        <v>94201</v>
      </c>
      <c r="C322" s="173" t="s">
        <v>375</v>
      </c>
    </row>
    <row r="323" spans="1:4" ht="45" customHeight="1">
      <c r="B323" s="172">
        <v>94300</v>
      </c>
      <c r="C323" s="173" t="s">
        <v>374</v>
      </c>
    </row>
    <row r="324" spans="1:4" ht="45" customHeight="1">
      <c r="B324" s="172">
        <v>94301</v>
      </c>
      <c r="C324" s="173" t="s">
        <v>374</v>
      </c>
    </row>
    <row r="325" spans="1:4" ht="45" customHeight="1">
      <c r="A325" s="170">
        <v>95</v>
      </c>
      <c r="C325" s="171" t="s">
        <v>167</v>
      </c>
      <c r="D325" s="175" t="s">
        <v>1449</v>
      </c>
    </row>
    <row r="326" spans="1:4" ht="45" customHeight="1">
      <c r="A326" s="170">
        <v>96</v>
      </c>
      <c r="C326" s="171" t="s">
        <v>351</v>
      </c>
    </row>
    <row r="327" spans="1:4" ht="45" customHeight="1">
      <c r="B327" s="172">
        <v>96100</v>
      </c>
      <c r="C327" s="173" t="s">
        <v>1342</v>
      </c>
    </row>
    <row r="328" spans="1:4" ht="45" customHeight="1">
      <c r="B328" s="172">
        <v>96101</v>
      </c>
      <c r="C328" s="173" t="s">
        <v>1152</v>
      </c>
    </row>
    <row r="329" spans="1:4" ht="45" customHeight="1">
      <c r="B329" s="172">
        <v>96102</v>
      </c>
      <c r="C329" s="173" t="s">
        <v>1153</v>
      </c>
    </row>
    <row r="330" spans="1:4" ht="45" customHeight="1">
      <c r="B330" s="172">
        <v>96103</v>
      </c>
      <c r="C330" s="173" t="s">
        <v>725</v>
      </c>
    </row>
    <row r="331" spans="1:4" ht="63.75">
      <c r="A331" s="170">
        <v>0</v>
      </c>
      <c r="C331" s="171" t="s">
        <v>1149</v>
      </c>
      <c r="D331" s="176" t="s">
        <v>1172</v>
      </c>
    </row>
    <row r="332" spans="1:4" ht="45" customHeight="1">
      <c r="A332" s="170">
        <v>1</v>
      </c>
      <c r="C332" s="171" t="s">
        <v>1150</v>
      </c>
    </row>
    <row r="333" spans="1:4" ht="45" customHeight="1">
      <c r="B333" s="172">
        <v>1100</v>
      </c>
      <c r="C333" s="173" t="s">
        <v>373</v>
      </c>
    </row>
    <row r="334" spans="1:4" ht="45" customHeight="1">
      <c r="B334" s="172">
        <v>1101</v>
      </c>
      <c r="C334" s="173" t="s">
        <v>372</v>
      </c>
    </row>
    <row r="335" spans="1:4" ht="45" customHeight="1">
      <c r="B335" s="172">
        <v>1102</v>
      </c>
      <c r="C335" s="173" t="s">
        <v>234</v>
      </c>
    </row>
    <row r="336" spans="1:4" ht="45" customHeight="1">
      <c r="B336" s="172">
        <v>1103</v>
      </c>
      <c r="C336" s="173" t="s">
        <v>371</v>
      </c>
    </row>
    <row r="337" spans="1:3" ht="45" customHeight="1">
      <c r="B337" s="172">
        <v>1104</v>
      </c>
      <c r="C337" s="173" t="s">
        <v>370</v>
      </c>
    </row>
    <row r="338" spans="1:3" ht="45" customHeight="1">
      <c r="A338" s="170">
        <v>2</v>
      </c>
      <c r="C338" s="171" t="s">
        <v>1151</v>
      </c>
    </row>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&amp;RPágina &amp;P de &amp;N, &amp;D</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39997558519241921"/>
  </sheetPr>
  <dimension ref="A1:F144"/>
  <sheetViews>
    <sheetView zoomScaleNormal="100" workbookViewId="0">
      <selection activeCell="A2" sqref="A2"/>
    </sheetView>
  </sheetViews>
  <sheetFormatPr baseColWidth="10" defaultColWidth="0" defaultRowHeight="15" customHeight="1" zeroHeight="1"/>
  <cols>
    <col min="1" max="1" width="2.5703125" style="409" bestFit="1" customWidth="1"/>
    <col min="2" max="2" width="3.28515625" style="409" bestFit="1" customWidth="1"/>
    <col min="3" max="3" width="3" style="5" bestFit="1" customWidth="1"/>
    <col min="4" max="4" width="52.42578125" style="7" customWidth="1"/>
    <col min="5" max="5" width="99.85546875" style="3" customWidth="1"/>
    <col min="6" max="6" width="0.140625" style="3" customWidth="1"/>
    <col min="7" max="16384" width="11.42578125" style="3" hidden="1"/>
  </cols>
  <sheetData>
    <row r="1" spans="1:5" s="11" customFormat="1" ht="30" customHeight="1">
      <c r="A1" s="13" t="s">
        <v>638</v>
      </c>
      <c r="B1" s="13" t="s">
        <v>605</v>
      </c>
      <c r="C1" s="13" t="s">
        <v>606</v>
      </c>
      <c r="D1" s="14" t="s">
        <v>609</v>
      </c>
      <c r="E1" s="13" t="s">
        <v>664</v>
      </c>
    </row>
    <row r="2" spans="1:5" ht="90" customHeight="1">
      <c r="A2" s="405">
        <v>1</v>
      </c>
      <c r="B2" s="405">
        <v>0</v>
      </c>
      <c r="C2" s="4">
        <v>0</v>
      </c>
      <c r="D2" s="6" t="s">
        <v>639</v>
      </c>
      <c r="E2" s="20" t="s">
        <v>1369</v>
      </c>
    </row>
    <row r="3" spans="1:5" ht="90" customHeight="1">
      <c r="A3" s="405">
        <v>1</v>
      </c>
      <c r="B3" s="405">
        <v>1</v>
      </c>
      <c r="C3" s="4">
        <v>0</v>
      </c>
      <c r="D3" s="9" t="s">
        <v>640</v>
      </c>
      <c r="E3" s="17" t="s">
        <v>673</v>
      </c>
    </row>
    <row r="4" spans="1:5" ht="90" customHeight="1">
      <c r="A4" s="406">
        <v>1</v>
      </c>
      <c r="B4" s="406">
        <v>1</v>
      </c>
      <c r="C4" s="380">
        <v>1</v>
      </c>
      <c r="D4" s="381" t="s">
        <v>1460</v>
      </c>
      <c r="E4" s="17" t="s">
        <v>1461</v>
      </c>
    </row>
    <row r="5" spans="1:5" ht="90" customHeight="1">
      <c r="A5" s="406">
        <v>1</v>
      </c>
      <c r="B5" s="406">
        <v>1</v>
      </c>
      <c r="C5" s="380">
        <v>2</v>
      </c>
      <c r="D5" s="381" t="s">
        <v>1462</v>
      </c>
      <c r="E5" s="17" t="s">
        <v>1463</v>
      </c>
    </row>
    <row r="6" spans="1:5" ht="171" customHeight="1">
      <c r="A6" s="407">
        <v>1</v>
      </c>
      <c r="B6" s="407">
        <v>2</v>
      </c>
      <c r="C6" s="5">
        <v>0</v>
      </c>
      <c r="D6" s="7" t="s">
        <v>641</v>
      </c>
      <c r="E6" s="17" t="s">
        <v>674</v>
      </c>
    </row>
    <row r="7" spans="1:5" ht="135" customHeight="1">
      <c r="A7" s="408">
        <v>1</v>
      </c>
      <c r="B7" s="408">
        <v>2</v>
      </c>
      <c r="C7" s="382">
        <v>1</v>
      </c>
      <c r="D7" s="383" t="s">
        <v>1466</v>
      </c>
      <c r="E7" s="17" t="s">
        <v>1464</v>
      </c>
    </row>
    <row r="8" spans="1:5" ht="135" customHeight="1">
      <c r="A8" s="408">
        <v>1</v>
      </c>
      <c r="B8" s="408">
        <v>2</v>
      </c>
      <c r="C8" s="382">
        <v>2</v>
      </c>
      <c r="D8" s="383" t="s">
        <v>1465</v>
      </c>
      <c r="E8" s="17" t="s">
        <v>1467</v>
      </c>
    </row>
    <row r="9" spans="1:5" ht="135" customHeight="1">
      <c r="A9" s="408">
        <v>1</v>
      </c>
      <c r="B9" s="408">
        <v>2</v>
      </c>
      <c r="C9" s="382">
        <v>3</v>
      </c>
      <c r="D9" s="383" t="s">
        <v>1468</v>
      </c>
      <c r="E9" s="17" t="s">
        <v>1469</v>
      </c>
    </row>
    <row r="10" spans="1:5" ht="135" customHeight="1">
      <c r="A10" s="408">
        <v>1</v>
      </c>
      <c r="B10" s="408">
        <v>2</v>
      </c>
      <c r="C10" s="382">
        <v>4</v>
      </c>
      <c r="D10" s="383" t="s">
        <v>1470</v>
      </c>
      <c r="E10" s="17" t="s">
        <v>1471</v>
      </c>
    </row>
    <row r="11" spans="1:5" ht="90" customHeight="1">
      <c r="A11" s="407">
        <v>1</v>
      </c>
      <c r="B11" s="407">
        <v>3</v>
      </c>
      <c r="C11" s="5">
        <v>0</v>
      </c>
      <c r="D11" s="10" t="s">
        <v>642</v>
      </c>
      <c r="E11" s="17" t="s">
        <v>675</v>
      </c>
    </row>
    <row r="12" spans="1:5" ht="90" customHeight="1">
      <c r="A12" s="408">
        <v>1</v>
      </c>
      <c r="B12" s="408">
        <v>3</v>
      </c>
      <c r="C12" s="382">
        <v>1</v>
      </c>
      <c r="D12" s="384" t="s">
        <v>1472</v>
      </c>
      <c r="E12" s="17" t="s">
        <v>1473</v>
      </c>
    </row>
    <row r="13" spans="1:5" ht="90" customHeight="1">
      <c r="A13" s="408">
        <v>1</v>
      </c>
      <c r="B13" s="408">
        <v>3</v>
      </c>
      <c r="C13" s="382">
        <v>2</v>
      </c>
      <c r="D13" s="384" t="s">
        <v>1474</v>
      </c>
      <c r="E13" s="17" t="s">
        <v>1475</v>
      </c>
    </row>
    <row r="14" spans="1:5" ht="90" customHeight="1">
      <c r="A14" s="408">
        <v>1</v>
      </c>
      <c r="B14" s="408">
        <v>3</v>
      </c>
      <c r="C14" s="382">
        <v>3</v>
      </c>
      <c r="D14" s="384" t="s">
        <v>1479</v>
      </c>
      <c r="E14" s="17" t="s">
        <v>1476</v>
      </c>
    </row>
    <row r="15" spans="1:5" ht="90" customHeight="1">
      <c r="A15" s="408">
        <v>1</v>
      </c>
      <c r="B15" s="408">
        <v>3</v>
      </c>
      <c r="C15" s="382">
        <v>4</v>
      </c>
      <c r="D15" s="384" t="s">
        <v>1477</v>
      </c>
      <c r="E15" s="17" t="s">
        <v>1478</v>
      </c>
    </row>
    <row r="16" spans="1:5" ht="90" customHeight="1">
      <c r="A16" s="408">
        <v>1</v>
      </c>
      <c r="B16" s="408">
        <v>3</v>
      </c>
      <c r="C16" s="382">
        <v>5</v>
      </c>
      <c r="D16" s="384" t="s">
        <v>1480</v>
      </c>
      <c r="E16" s="17" t="s">
        <v>1481</v>
      </c>
    </row>
    <row r="17" spans="1:5" ht="90" customHeight="1">
      <c r="A17" s="408">
        <v>1</v>
      </c>
      <c r="B17" s="408">
        <v>3</v>
      </c>
      <c r="C17" s="382">
        <v>6</v>
      </c>
      <c r="D17" s="384" t="s">
        <v>1482</v>
      </c>
      <c r="E17" s="17" t="s">
        <v>1483</v>
      </c>
    </row>
    <row r="18" spans="1:5" ht="90" customHeight="1">
      <c r="A18" s="408">
        <v>1</v>
      </c>
      <c r="B18" s="408">
        <v>3</v>
      </c>
      <c r="C18" s="382">
        <v>7</v>
      </c>
      <c r="D18" s="384" t="s">
        <v>1484</v>
      </c>
      <c r="E18" s="17" t="s">
        <v>1485</v>
      </c>
    </row>
    <row r="19" spans="1:5" ht="90" customHeight="1">
      <c r="A19" s="408">
        <v>1</v>
      </c>
      <c r="B19" s="408">
        <v>3</v>
      </c>
      <c r="C19" s="382">
        <v>8</v>
      </c>
      <c r="D19" s="384" t="s">
        <v>1486</v>
      </c>
      <c r="E19" s="17" t="s">
        <v>1487</v>
      </c>
    </row>
    <row r="20" spans="1:5" ht="90" customHeight="1">
      <c r="A20" s="408">
        <v>1</v>
      </c>
      <c r="B20" s="408">
        <v>3</v>
      </c>
      <c r="C20" s="382">
        <v>9</v>
      </c>
      <c r="D20" s="384" t="s">
        <v>725</v>
      </c>
      <c r="E20" s="17" t="s">
        <v>1488</v>
      </c>
    </row>
    <row r="21" spans="1:5" ht="90" customHeight="1">
      <c r="A21" s="407">
        <v>1</v>
      </c>
      <c r="B21" s="407">
        <v>4</v>
      </c>
      <c r="C21" s="5">
        <v>0</v>
      </c>
      <c r="D21" s="7" t="s">
        <v>643</v>
      </c>
      <c r="E21" s="17" t="s">
        <v>669</v>
      </c>
    </row>
    <row r="22" spans="1:5" ht="90" customHeight="1">
      <c r="A22" s="408">
        <v>1</v>
      </c>
      <c r="B22" s="408">
        <v>4</v>
      </c>
      <c r="C22" s="382">
        <v>1</v>
      </c>
      <c r="D22" s="383" t="s">
        <v>1489</v>
      </c>
      <c r="E22" s="17" t="s">
        <v>1490</v>
      </c>
    </row>
    <row r="23" spans="1:5" ht="90" customHeight="1">
      <c r="A23" s="407">
        <v>1</v>
      </c>
      <c r="B23" s="407">
        <v>5</v>
      </c>
      <c r="C23" s="5">
        <v>0</v>
      </c>
      <c r="D23" s="7" t="s">
        <v>644</v>
      </c>
      <c r="E23" s="17" t="s">
        <v>670</v>
      </c>
    </row>
    <row r="24" spans="1:5" ht="90" customHeight="1">
      <c r="A24" s="408">
        <v>1</v>
      </c>
      <c r="B24" s="408">
        <v>5</v>
      </c>
      <c r="C24" s="382">
        <v>1</v>
      </c>
      <c r="D24" s="383" t="s">
        <v>1491</v>
      </c>
      <c r="E24" s="17" t="s">
        <v>1492</v>
      </c>
    </row>
    <row r="25" spans="1:5" ht="90" customHeight="1">
      <c r="A25" s="408">
        <v>1</v>
      </c>
      <c r="B25" s="408">
        <v>5</v>
      </c>
      <c r="C25" s="382">
        <v>2</v>
      </c>
      <c r="D25" s="383" t="s">
        <v>1493</v>
      </c>
      <c r="E25" s="17" t="s">
        <v>1494</v>
      </c>
    </row>
    <row r="26" spans="1:5" ht="90" customHeight="1">
      <c r="A26" s="407">
        <v>1</v>
      </c>
      <c r="B26" s="407">
        <v>6</v>
      </c>
      <c r="C26" s="5">
        <v>0</v>
      </c>
      <c r="D26" s="7" t="s">
        <v>1495</v>
      </c>
      <c r="E26" s="17" t="s">
        <v>1709</v>
      </c>
    </row>
    <row r="27" spans="1:5" ht="90" customHeight="1">
      <c r="A27" s="408">
        <v>1</v>
      </c>
      <c r="B27" s="408">
        <v>6</v>
      </c>
      <c r="C27" s="382">
        <v>1</v>
      </c>
      <c r="D27" s="383" t="s">
        <v>1496</v>
      </c>
      <c r="E27" s="17" t="s">
        <v>1497</v>
      </c>
    </row>
    <row r="28" spans="1:5" ht="90" customHeight="1">
      <c r="A28" s="408">
        <v>1</v>
      </c>
      <c r="B28" s="408">
        <v>6</v>
      </c>
      <c r="C28" s="382">
        <v>2</v>
      </c>
      <c r="D28" s="383" t="s">
        <v>1498</v>
      </c>
      <c r="E28" s="17" t="s">
        <v>1499</v>
      </c>
    </row>
    <row r="29" spans="1:5" ht="90" customHeight="1">
      <c r="A29" s="408">
        <v>1</v>
      </c>
      <c r="B29" s="408">
        <v>6</v>
      </c>
      <c r="C29" s="382">
        <v>3</v>
      </c>
      <c r="D29" s="383" t="s">
        <v>1500</v>
      </c>
      <c r="E29" s="17" t="s">
        <v>1501</v>
      </c>
    </row>
    <row r="30" spans="1:5" ht="117" customHeight="1">
      <c r="A30" s="407">
        <v>1</v>
      </c>
      <c r="B30" s="407">
        <v>7</v>
      </c>
      <c r="C30" s="5">
        <v>0</v>
      </c>
      <c r="D30" s="7" t="s">
        <v>1502</v>
      </c>
      <c r="E30" s="17" t="s">
        <v>1710</v>
      </c>
    </row>
    <row r="31" spans="1:5" ht="90" customHeight="1">
      <c r="A31" s="408">
        <v>1</v>
      </c>
      <c r="B31" s="408">
        <v>7</v>
      </c>
      <c r="C31" s="382">
        <v>1</v>
      </c>
      <c r="D31" s="383" t="s">
        <v>1503</v>
      </c>
      <c r="E31" s="17" t="s">
        <v>1504</v>
      </c>
    </row>
    <row r="32" spans="1:5" ht="90" customHeight="1">
      <c r="A32" s="408">
        <v>1</v>
      </c>
      <c r="B32" s="408">
        <v>7</v>
      </c>
      <c r="C32" s="382">
        <v>2</v>
      </c>
      <c r="D32" s="383" t="s">
        <v>1505</v>
      </c>
      <c r="E32" s="17" t="s">
        <v>1506</v>
      </c>
    </row>
    <row r="33" spans="1:5" ht="90" customHeight="1">
      <c r="A33" s="408">
        <v>1</v>
      </c>
      <c r="B33" s="408">
        <v>7</v>
      </c>
      <c r="C33" s="382">
        <v>3</v>
      </c>
      <c r="D33" s="383" t="s">
        <v>1507</v>
      </c>
      <c r="E33" s="17" t="s">
        <v>1508</v>
      </c>
    </row>
    <row r="34" spans="1:5" ht="90" customHeight="1">
      <c r="A34" s="408">
        <v>1</v>
      </c>
      <c r="B34" s="408">
        <v>7</v>
      </c>
      <c r="C34" s="382">
        <v>4</v>
      </c>
      <c r="D34" s="383" t="s">
        <v>1509</v>
      </c>
      <c r="E34" s="17" t="s">
        <v>1711</v>
      </c>
    </row>
    <row r="35" spans="1:5" ht="90" customHeight="1">
      <c r="A35" s="407">
        <v>1</v>
      </c>
      <c r="B35" s="407">
        <v>8</v>
      </c>
      <c r="C35" s="5">
        <v>0</v>
      </c>
      <c r="D35" s="7" t="s">
        <v>143</v>
      </c>
      <c r="E35" s="17" t="s">
        <v>1336</v>
      </c>
    </row>
    <row r="36" spans="1:5" ht="90" customHeight="1">
      <c r="A36" s="407">
        <v>1</v>
      </c>
      <c r="B36" s="407">
        <v>8</v>
      </c>
      <c r="C36" s="5">
        <v>1</v>
      </c>
      <c r="D36" s="7" t="s">
        <v>1510</v>
      </c>
      <c r="E36" s="17" t="s">
        <v>1712</v>
      </c>
    </row>
    <row r="37" spans="1:5" ht="90" customHeight="1">
      <c r="A37" s="408">
        <v>1</v>
      </c>
      <c r="B37" s="408">
        <v>8</v>
      </c>
      <c r="C37" s="382">
        <v>2</v>
      </c>
      <c r="D37" s="383" t="s">
        <v>1511</v>
      </c>
      <c r="E37" s="17" t="s">
        <v>1512</v>
      </c>
    </row>
    <row r="38" spans="1:5" ht="90" customHeight="1">
      <c r="A38" s="408">
        <v>1</v>
      </c>
      <c r="B38" s="408">
        <v>8</v>
      </c>
      <c r="C38" s="382">
        <v>3</v>
      </c>
      <c r="D38" s="383" t="s">
        <v>1513</v>
      </c>
      <c r="E38" s="17" t="s">
        <v>1713</v>
      </c>
    </row>
    <row r="39" spans="1:5" ht="90" customHeight="1">
      <c r="A39" s="408">
        <v>1</v>
      </c>
      <c r="B39" s="408">
        <v>8</v>
      </c>
      <c r="C39" s="382">
        <v>4</v>
      </c>
      <c r="D39" s="383" t="s">
        <v>1514</v>
      </c>
      <c r="E39" s="17" t="s">
        <v>1515</v>
      </c>
    </row>
    <row r="40" spans="1:5" ht="90" customHeight="1">
      <c r="A40" s="408">
        <v>1</v>
      </c>
      <c r="B40" s="408">
        <v>8</v>
      </c>
      <c r="C40" s="382">
        <v>5</v>
      </c>
      <c r="D40" s="383" t="s">
        <v>725</v>
      </c>
      <c r="E40" s="17" t="s">
        <v>1516</v>
      </c>
    </row>
    <row r="41" spans="1:5" ht="90" customHeight="1">
      <c r="A41" s="407">
        <v>2</v>
      </c>
      <c r="B41" s="407">
        <v>0</v>
      </c>
      <c r="C41" s="5">
        <v>0</v>
      </c>
      <c r="D41" s="8" t="s">
        <v>645</v>
      </c>
      <c r="E41" s="20" t="s">
        <v>671</v>
      </c>
    </row>
    <row r="42" spans="1:5" ht="90" customHeight="1">
      <c r="A42" s="407">
        <v>2</v>
      </c>
      <c r="B42" s="407">
        <v>1</v>
      </c>
      <c r="C42" s="5">
        <v>0</v>
      </c>
      <c r="D42" s="7" t="s">
        <v>646</v>
      </c>
      <c r="E42" s="17" t="s">
        <v>1714</v>
      </c>
    </row>
    <row r="43" spans="1:5" ht="126.75" customHeight="1">
      <c r="A43" s="408">
        <v>2</v>
      </c>
      <c r="B43" s="408">
        <v>1</v>
      </c>
      <c r="C43" s="382">
        <v>1</v>
      </c>
      <c r="D43" s="383" t="s">
        <v>1517</v>
      </c>
      <c r="E43" s="17" t="s">
        <v>1519</v>
      </c>
    </row>
    <row r="44" spans="1:5" ht="90" customHeight="1">
      <c r="A44" s="408">
        <v>2</v>
      </c>
      <c r="B44" s="408">
        <v>1</v>
      </c>
      <c r="C44" s="382">
        <v>2</v>
      </c>
      <c r="D44" s="383" t="s">
        <v>1715</v>
      </c>
      <c r="E44" s="17" t="s">
        <v>1518</v>
      </c>
    </row>
    <row r="45" spans="1:5" ht="150" customHeight="1">
      <c r="A45" s="408">
        <v>2</v>
      </c>
      <c r="B45" s="408">
        <v>1</v>
      </c>
      <c r="C45" s="382">
        <v>3</v>
      </c>
      <c r="D45" s="383" t="s">
        <v>1520</v>
      </c>
      <c r="E45" s="17" t="s">
        <v>1521</v>
      </c>
    </row>
    <row r="46" spans="1:5" ht="90" customHeight="1">
      <c r="A46" s="408">
        <v>2</v>
      </c>
      <c r="B46" s="408">
        <v>1</v>
      </c>
      <c r="C46" s="382">
        <v>4</v>
      </c>
      <c r="D46" s="383" t="s">
        <v>1522</v>
      </c>
      <c r="E46" s="17" t="s">
        <v>1716</v>
      </c>
    </row>
    <row r="47" spans="1:5" ht="120.75" customHeight="1">
      <c r="A47" s="408">
        <v>2</v>
      </c>
      <c r="B47" s="408">
        <v>1</v>
      </c>
      <c r="C47" s="382">
        <v>5</v>
      </c>
      <c r="D47" s="383" t="s">
        <v>1523</v>
      </c>
      <c r="E47" s="17" t="s">
        <v>1717</v>
      </c>
    </row>
    <row r="48" spans="1:5" ht="90" customHeight="1">
      <c r="A48" s="408">
        <v>2</v>
      </c>
      <c r="B48" s="408">
        <v>1</v>
      </c>
      <c r="C48" s="382">
        <v>6</v>
      </c>
      <c r="D48" s="383" t="s">
        <v>1524</v>
      </c>
      <c r="E48" s="17" t="s">
        <v>1525</v>
      </c>
    </row>
    <row r="49" spans="1:5" ht="90" customHeight="1">
      <c r="A49" s="407">
        <v>2</v>
      </c>
      <c r="B49" s="407">
        <v>2</v>
      </c>
      <c r="C49" s="5">
        <v>0</v>
      </c>
      <c r="D49" s="7" t="s">
        <v>647</v>
      </c>
      <c r="E49" s="17" t="s">
        <v>676</v>
      </c>
    </row>
    <row r="50" spans="1:5" ht="90" customHeight="1">
      <c r="A50" s="408">
        <v>2</v>
      </c>
      <c r="B50" s="408">
        <v>2</v>
      </c>
      <c r="C50" s="382">
        <v>1</v>
      </c>
      <c r="D50" s="383" t="s">
        <v>1526</v>
      </c>
      <c r="E50" s="17" t="s">
        <v>1527</v>
      </c>
    </row>
    <row r="51" spans="1:5" ht="90" customHeight="1">
      <c r="A51" s="408">
        <v>2</v>
      </c>
      <c r="B51" s="408">
        <v>2</v>
      </c>
      <c r="C51" s="382">
        <v>2</v>
      </c>
      <c r="D51" s="383" t="s">
        <v>1528</v>
      </c>
      <c r="E51" s="17" t="s">
        <v>1529</v>
      </c>
    </row>
    <row r="52" spans="1:5" ht="90" customHeight="1">
      <c r="A52" s="408">
        <v>2</v>
      </c>
      <c r="B52" s="408">
        <v>2</v>
      </c>
      <c r="C52" s="382">
        <v>3</v>
      </c>
      <c r="D52" s="383" t="s">
        <v>1530</v>
      </c>
      <c r="E52" s="17" t="s">
        <v>1531</v>
      </c>
    </row>
    <row r="53" spans="1:5" ht="90" customHeight="1">
      <c r="A53" s="408">
        <v>2</v>
      </c>
      <c r="B53" s="408">
        <v>2</v>
      </c>
      <c r="C53" s="382">
        <v>4</v>
      </c>
      <c r="D53" s="383" t="s">
        <v>1532</v>
      </c>
      <c r="E53" s="17" t="s">
        <v>1533</v>
      </c>
    </row>
    <row r="54" spans="1:5" ht="90" customHeight="1">
      <c r="A54" s="408">
        <v>2</v>
      </c>
      <c r="B54" s="408">
        <v>2</v>
      </c>
      <c r="C54" s="382">
        <v>5</v>
      </c>
      <c r="D54" s="383" t="s">
        <v>1534</v>
      </c>
      <c r="E54" s="17" t="s">
        <v>1535</v>
      </c>
    </row>
    <row r="55" spans="1:5" ht="90" customHeight="1">
      <c r="A55" s="408">
        <v>2</v>
      </c>
      <c r="B55" s="408">
        <v>2</v>
      </c>
      <c r="C55" s="382">
        <v>6</v>
      </c>
      <c r="D55" s="383" t="s">
        <v>1536</v>
      </c>
      <c r="E55" s="17" t="s">
        <v>1718</v>
      </c>
    </row>
    <row r="56" spans="1:5" ht="90" customHeight="1">
      <c r="A56" s="408">
        <v>2</v>
      </c>
      <c r="B56" s="408">
        <v>2</v>
      </c>
      <c r="C56" s="382">
        <v>7</v>
      </c>
      <c r="D56" s="383" t="s">
        <v>1537</v>
      </c>
      <c r="E56" s="17" t="s">
        <v>1538</v>
      </c>
    </row>
    <row r="57" spans="1:5" ht="108.75" customHeight="1">
      <c r="A57" s="407">
        <v>2</v>
      </c>
      <c r="B57" s="407">
        <v>3</v>
      </c>
      <c r="C57" s="5">
        <v>0</v>
      </c>
      <c r="D57" s="7" t="s">
        <v>648</v>
      </c>
      <c r="E57" s="17" t="s">
        <v>1719</v>
      </c>
    </row>
    <row r="58" spans="1:5" ht="90" customHeight="1">
      <c r="A58" s="408">
        <v>2</v>
      </c>
      <c r="B58" s="408">
        <v>3</v>
      </c>
      <c r="C58" s="382">
        <v>1</v>
      </c>
      <c r="D58" s="383" t="s">
        <v>1539</v>
      </c>
      <c r="E58" s="17" t="s">
        <v>1720</v>
      </c>
    </row>
    <row r="59" spans="1:5" ht="90" customHeight="1">
      <c r="A59" s="408">
        <v>2</v>
      </c>
      <c r="B59" s="408">
        <v>3</v>
      </c>
      <c r="C59" s="382">
        <v>2</v>
      </c>
      <c r="D59" s="383" t="s">
        <v>1721</v>
      </c>
      <c r="E59" s="17" t="s">
        <v>1540</v>
      </c>
    </row>
    <row r="60" spans="1:5" ht="90" customHeight="1">
      <c r="A60" s="408">
        <v>2</v>
      </c>
      <c r="B60" s="408">
        <v>3</v>
      </c>
      <c r="C60" s="382">
        <v>3</v>
      </c>
      <c r="D60" s="383" t="s">
        <v>1541</v>
      </c>
      <c r="E60" s="17" t="s">
        <v>1542</v>
      </c>
    </row>
    <row r="61" spans="1:5" ht="90" customHeight="1">
      <c r="A61" s="408">
        <v>2</v>
      </c>
      <c r="B61" s="408">
        <v>3</v>
      </c>
      <c r="C61" s="382">
        <v>4</v>
      </c>
      <c r="D61" s="383" t="s">
        <v>1543</v>
      </c>
      <c r="E61" s="17" t="s">
        <v>1544</v>
      </c>
    </row>
    <row r="62" spans="1:5" ht="90" customHeight="1">
      <c r="A62" s="408">
        <v>2</v>
      </c>
      <c r="B62" s="408">
        <v>3</v>
      </c>
      <c r="C62" s="382">
        <v>5</v>
      </c>
      <c r="D62" s="383" t="s">
        <v>1545</v>
      </c>
      <c r="E62" s="17" t="s">
        <v>1546</v>
      </c>
    </row>
    <row r="63" spans="1:5" ht="90" customHeight="1">
      <c r="A63" s="407">
        <v>2</v>
      </c>
      <c r="B63" s="407">
        <v>4</v>
      </c>
      <c r="C63" s="5">
        <v>0</v>
      </c>
      <c r="D63" s="7" t="s">
        <v>649</v>
      </c>
      <c r="E63" s="17" t="s">
        <v>1722</v>
      </c>
    </row>
    <row r="64" spans="1:5" ht="111.75" customHeight="1">
      <c r="A64" s="408">
        <v>2</v>
      </c>
      <c r="B64" s="408">
        <v>4</v>
      </c>
      <c r="C64" s="382">
        <v>1</v>
      </c>
      <c r="D64" s="383" t="s">
        <v>1547</v>
      </c>
      <c r="E64" s="17" t="s">
        <v>1723</v>
      </c>
    </row>
    <row r="65" spans="1:5" ht="90" customHeight="1">
      <c r="A65" s="408">
        <v>2</v>
      </c>
      <c r="B65" s="408">
        <v>4</v>
      </c>
      <c r="C65" s="382">
        <v>2</v>
      </c>
      <c r="D65" s="383" t="s">
        <v>1548</v>
      </c>
      <c r="E65" s="17" t="s">
        <v>1549</v>
      </c>
    </row>
    <row r="66" spans="1:5" ht="90" customHeight="1">
      <c r="A66" s="408">
        <v>2</v>
      </c>
      <c r="B66" s="408">
        <v>4</v>
      </c>
      <c r="C66" s="382">
        <v>3</v>
      </c>
      <c r="D66" s="383" t="s">
        <v>1550</v>
      </c>
      <c r="E66" s="17" t="s">
        <v>1551</v>
      </c>
    </row>
    <row r="67" spans="1:5" ht="90" customHeight="1">
      <c r="A67" s="408">
        <v>2</v>
      </c>
      <c r="B67" s="408">
        <v>4</v>
      </c>
      <c r="C67" s="382">
        <v>4</v>
      </c>
      <c r="D67" s="383" t="s">
        <v>1552</v>
      </c>
      <c r="E67" s="17" t="s">
        <v>1553</v>
      </c>
    </row>
    <row r="68" spans="1:5" ht="90" customHeight="1">
      <c r="A68" s="407">
        <v>2</v>
      </c>
      <c r="B68" s="407">
        <v>5</v>
      </c>
      <c r="C68" s="5">
        <v>0</v>
      </c>
      <c r="D68" s="7" t="s">
        <v>650</v>
      </c>
      <c r="E68" s="17" t="s">
        <v>1724</v>
      </c>
    </row>
    <row r="69" spans="1:5" ht="90" customHeight="1">
      <c r="A69" s="408">
        <v>2</v>
      </c>
      <c r="B69" s="408">
        <v>5</v>
      </c>
      <c r="C69" s="382">
        <v>1</v>
      </c>
      <c r="D69" s="383" t="s">
        <v>1554</v>
      </c>
      <c r="E69" s="17" t="s">
        <v>1555</v>
      </c>
    </row>
    <row r="70" spans="1:5" ht="90" customHeight="1">
      <c r="A70" s="408">
        <v>2</v>
      </c>
      <c r="B70" s="408">
        <v>5</v>
      </c>
      <c r="C70" s="382">
        <v>2</v>
      </c>
      <c r="D70" s="383" t="s">
        <v>1556</v>
      </c>
      <c r="E70" s="17" t="s">
        <v>1557</v>
      </c>
    </row>
    <row r="71" spans="1:5" ht="90" customHeight="1">
      <c r="A71" s="408">
        <v>2</v>
      </c>
      <c r="B71" s="408">
        <v>5</v>
      </c>
      <c r="C71" s="382">
        <v>3</v>
      </c>
      <c r="D71" s="383" t="s">
        <v>1558</v>
      </c>
      <c r="E71" s="17" t="s">
        <v>1559</v>
      </c>
    </row>
    <row r="72" spans="1:5" ht="90" customHeight="1">
      <c r="A72" s="408">
        <v>2</v>
      </c>
      <c r="B72" s="408">
        <v>5</v>
      </c>
      <c r="C72" s="382">
        <v>4</v>
      </c>
      <c r="D72" s="383" t="s">
        <v>1560</v>
      </c>
      <c r="E72" s="17" t="s">
        <v>1561</v>
      </c>
    </row>
    <row r="73" spans="1:5" ht="90" customHeight="1">
      <c r="A73" s="408">
        <v>2</v>
      </c>
      <c r="B73" s="408">
        <v>5</v>
      </c>
      <c r="C73" s="382">
        <v>5</v>
      </c>
      <c r="D73" s="383" t="s">
        <v>1562</v>
      </c>
      <c r="E73" s="17" t="s">
        <v>1563</v>
      </c>
    </row>
    <row r="74" spans="1:5" ht="117" customHeight="1">
      <c r="A74" s="408">
        <v>2</v>
      </c>
      <c r="B74" s="408">
        <v>5</v>
      </c>
      <c r="C74" s="382">
        <v>6</v>
      </c>
      <c r="D74" s="383" t="s">
        <v>1564</v>
      </c>
      <c r="E74" s="17" t="s">
        <v>1565</v>
      </c>
    </row>
    <row r="75" spans="1:5" ht="111" customHeight="1">
      <c r="A75" s="407">
        <v>2</v>
      </c>
      <c r="B75" s="407">
        <v>6</v>
      </c>
      <c r="C75" s="5">
        <v>0</v>
      </c>
      <c r="D75" s="7" t="s">
        <v>651</v>
      </c>
      <c r="E75" s="17" t="s">
        <v>1725</v>
      </c>
    </row>
    <row r="76" spans="1:5" ht="90" customHeight="1">
      <c r="A76" s="408">
        <v>2</v>
      </c>
      <c r="B76" s="408">
        <v>6</v>
      </c>
      <c r="C76" s="382">
        <v>1</v>
      </c>
      <c r="D76" s="383" t="s">
        <v>1566</v>
      </c>
      <c r="E76" s="17" t="s">
        <v>1726</v>
      </c>
    </row>
    <row r="77" spans="1:5" ht="90" customHeight="1">
      <c r="A77" s="408">
        <v>2</v>
      </c>
      <c r="B77" s="408">
        <v>6</v>
      </c>
      <c r="C77" s="382">
        <v>2</v>
      </c>
      <c r="D77" s="383" t="s">
        <v>1567</v>
      </c>
      <c r="E77" s="17" t="s">
        <v>1568</v>
      </c>
    </row>
    <row r="78" spans="1:5" ht="114" customHeight="1">
      <c r="A78" s="408">
        <v>2</v>
      </c>
      <c r="B78" s="408">
        <v>6</v>
      </c>
      <c r="C78" s="382">
        <v>3</v>
      </c>
      <c r="D78" s="383" t="s">
        <v>1569</v>
      </c>
      <c r="E78" s="17" t="s">
        <v>1570</v>
      </c>
    </row>
    <row r="79" spans="1:5" ht="90" customHeight="1">
      <c r="A79" s="408">
        <v>2</v>
      </c>
      <c r="B79" s="408">
        <v>6</v>
      </c>
      <c r="C79" s="382">
        <v>4</v>
      </c>
      <c r="D79" s="383" t="s">
        <v>1639</v>
      </c>
      <c r="E79" s="17" t="s">
        <v>1640</v>
      </c>
    </row>
    <row r="80" spans="1:5" ht="90" customHeight="1">
      <c r="A80" s="408">
        <v>2</v>
      </c>
      <c r="B80" s="408">
        <v>6</v>
      </c>
      <c r="C80" s="382">
        <v>5</v>
      </c>
      <c r="D80" s="383" t="s">
        <v>1641</v>
      </c>
      <c r="E80" s="17" t="s">
        <v>1642</v>
      </c>
    </row>
    <row r="81" spans="1:5" ht="90" customHeight="1">
      <c r="A81" s="408">
        <v>2</v>
      </c>
      <c r="B81" s="408">
        <v>6</v>
      </c>
      <c r="C81" s="382">
        <v>6</v>
      </c>
      <c r="D81" s="383" t="s">
        <v>1643</v>
      </c>
      <c r="E81" s="17" t="s">
        <v>1727</v>
      </c>
    </row>
    <row r="82" spans="1:5" ht="90" customHeight="1">
      <c r="A82" s="408">
        <v>2</v>
      </c>
      <c r="B82" s="408">
        <v>6</v>
      </c>
      <c r="C82" s="382">
        <v>7</v>
      </c>
      <c r="D82" s="383" t="s">
        <v>1644</v>
      </c>
      <c r="E82" s="17" t="s">
        <v>1645</v>
      </c>
    </row>
    <row r="83" spans="1:5" ht="90" customHeight="1">
      <c r="A83" s="408">
        <v>2</v>
      </c>
      <c r="B83" s="408">
        <v>6</v>
      </c>
      <c r="C83" s="382">
        <v>8</v>
      </c>
      <c r="D83" s="383" t="s">
        <v>1646</v>
      </c>
      <c r="E83" s="17" t="s">
        <v>1728</v>
      </c>
    </row>
    <row r="84" spans="1:5" ht="90" customHeight="1">
      <c r="A84" s="408">
        <v>2</v>
      </c>
      <c r="B84" s="408">
        <v>6</v>
      </c>
      <c r="C84" s="382">
        <v>9</v>
      </c>
      <c r="D84" s="383" t="s">
        <v>1729</v>
      </c>
      <c r="E84" s="17" t="s">
        <v>1730</v>
      </c>
    </row>
    <row r="85" spans="1:5" ht="90" customHeight="1">
      <c r="A85" s="407">
        <v>2</v>
      </c>
      <c r="B85" s="407">
        <v>7</v>
      </c>
      <c r="C85" s="5">
        <v>0</v>
      </c>
      <c r="D85" s="7" t="s">
        <v>652</v>
      </c>
      <c r="E85" s="17" t="s">
        <v>672</v>
      </c>
    </row>
    <row r="86" spans="1:5" ht="90" customHeight="1">
      <c r="A86" s="408">
        <v>2</v>
      </c>
      <c r="B86" s="408">
        <v>7</v>
      </c>
      <c r="C86" s="382">
        <v>1</v>
      </c>
      <c r="D86" s="383" t="s">
        <v>1647</v>
      </c>
      <c r="E86" s="17" t="s">
        <v>1731</v>
      </c>
    </row>
    <row r="87" spans="1:5" ht="90" customHeight="1">
      <c r="A87" s="407">
        <v>3</v>
      </c>
      <c r="B87" s="407">
        <v>0</v>
      </c>
      <c r="C87" s="5">
        <v>0</v>
      </c>
      <c r="D87" s="8" t="s">
        <v>653</v>
      </c>
      <c r="E87" s="20" t="s">
        <v>683</v>
      </c>
    </row>
    <row r="88" spans="1:5" ht="168.75" customHeight="1">
      <c r="A88" s="407">
        <v>3</v>
      </c>
      <c r="B88" s="407">
        <v>1</v>
      </c>
      <c r="C88" s="5">
        <v>0</v>
      </c>
      <c r="D88" s="7" t="s">
        <v>654</v>
      </c>
      <c r="E88" s="17" t="s">
        <v>1732</v>
      </c>
    </row>
    <row r="89" spans="1:5" ht="135" customHeight="1">
      <c r="A89" s="408">
        <v>3</v>
      </c>
      <c r="B89" s="408">
        <v>1</v>
      </c>
      <c r="C89" s="382">
        <v>1</v>
      </c>
      <c r="D89" s="383" t="s">
        <v>1648</v>
      </c>
      <c r="E89" s="17" t="s">
        <v>1733</v>
      </c>
    </row>
    <row r="90" spans="1:5" ht="135" customHeight="1">
      <c r="A90" s="408">
        <v>3</v>
      </c>
      <c r="B90" s="408">
        <v>1</v>
      </c>
      <c r="C90" s="382">
        <v>2</v>
      </c>
      <c r="D90" s="383" t="s">
        <v>1734</v>
      </c>
      <c r="E90" s="17" t="s">
        <v>1735</v>
      </c>
    </row>
    <row r="91" spans="1:5" ht="90" customHeight="1">
      <c r="A91" s="407">
        <v>3</v>
      </c>
      <c r="B91" s="407">
        <v>2</v>
      </c>
      <c r="C91" s="5">
        <v>0</v>
      </c>
      <c r="D91" s="7" t="s">
        <v>655</v>
      </c>
      <c r="E91" s="17" t="s">
        <v>1736</v>
      </c>
    </row>
    <row r="92" spans="1:5" ht="90" customHeight="1">
      <c r="A92" s="408">
        <v>3</v>
      </c>
      <c r="B92" s="408">
        <v>2</v>
      </c>
      <c r="C92" s="382">
        <v>1</v>
      </c>
      <c r="D92" s="383" t="s">
        <v>1649</v>
      </c>
      <c r="E92" s="17" t="s">
        <v>1650</v>
      </c>
    </row>
    <row r="93" spans="1:5" ht="90" customHeight="1">
      <c r="A93" s="408">
        <v>3</v>
      </c>
      <c r="B93" s="408">
        <v>2</v>
      </c>
      <c r="C93" s="382">
        <v>2</v>
      </c>
      <c r="D93" s="383" t="s">
        <v>1651</v>
      </c>
      <c r="E93" s="17" t="s">
        <v>1737</v>
      </c>
    </row>
    <row r="94" spans="1:5" ht="90" customHeight="1">
      <c r="A94" s="408">
        <v>3</v>
      </c>
      <c r="B94" s="408">
        <v>2</v>
      </c>
      <c r="C94" s="382">
        <v>3</v>
      </c>
      <c r="D94" s="383" t="s">
        <v>1652</v>
      </c>
      <c r="E94" s="17" t="s">
        <v>1738</v>
      </c>
    </row>
    <row r="95" spans="1:5" ht="90" customHeight="1">
      <c r="A95" s="408">
        <v>3</v>
      </c>
      <c r="B95" s="408">
        <v>2</v>
      </c>
      <c r="C95" s="382">
        <v>4</v>
      </c>
      <c r="D95" s="383" t="s">
        <v>1653</v>
      </c>
      <c r="E95" s="17" t="s">
        <v>1739</v>
      </c>
    </row>
    <row r="96" spans="1:5" ht="90" customHeight="1">
      <c r="A96" s="408">
        <v>3</v>
      </c>
      <c r="B96" s="408">
        <v>2</v>
      </c>
      <c r="C96" s="382">
        <v>5</v>
      </c>
      <c r="D96" s="383" t="s">
        <v>1654</v>
      </c>
      <c r="E96" s="17" t="s">
        <v>1655</v>
      </c>
    </row>
    <row r="97" spans="1:5" ht="90" customHeight="1">
      <c r="A97" s="408">
        <v>3</v>
      </c>
      <c r="B97" s="408">
        <v>2</v>
      </c>
      <c r="C97" s="382">
        <v>6</v>
      </c>
      <c r="D97" s="383" t="s">
        <v>1656</v>
      </c>
      <c r="E97" s="17" t="s">
        <v>1657</v>
      </c>
    </row>
    <row r="98" spans="1:5" ht="90" customHeight="1">
      <c r="A98" s="407">
        <v>3</v>
      </c>
      <c r="B98" s="407">
        <v>3</v>
      </c>
      <c r="C98" s="5">
        <v>0</v>
      </c>
      <c r="D98" s="7" t="s">
        <v>656</v>
      </c>
      <c r="E98" s="17" t="s">
        <v>677</v>
      </c>
    </row>
    <row r="99" spans="1:5" ht="129" customHeight="1">
      <c r="A99" s="408">
        <v>3</v>
      </c>
      <c r="B99" s="408">
        <v>3</v>
      </c>
      <c r="C99" s="382">
        <v>1</v>
      </c>
      <c r="D99" s="383" t="s">
        <v>1740</v>
      </c>
      <c r="E99" s="17" t="s">
        <v>1741</v>
      </c>
    </row>
    <row r="100" spans="1:5" ht="90" customHeight="1">
      <c r="A100" s="408">
        <v>3</v>
      </c>
      <c r="B100" s="408">
        <v>3</v>
      </c>
      <c r="C100" s="382">
        <v>2</v>
      </c>
      <c r="D100" s="383" t="s">
        <v>1658</v>
      </c>
      <c r="E100" s="17" t="s">
        <v>1742</v>
      </c>
    </row>
    <row r="101" spans="1:5" ht="90" customHeight="1">
      <c r="A101" s="408">
        <v>3</v>
      </c>
      <c r="B101" s="408">
        <v>3</v>
      </c>
      <c r="C101" s="382">
        <v>3</v>
      </c>
      <c r="D101" s="383" t="s">
        <v>1659</v>
      </c>
      <c r="E101" s="17" t="s">
        <v>1743</v>
      </c>
    </row>
    <row r="102" spans="1:5" ht="90" customHeight="1">
      <c r="A102" s="408">
        <v>3</v>
      </c>
      <c r="B102" s="408">
        <v>3</v>
      </c>
      <c r="C102" s="382">
        <v>4</v>
      </c>
      <c r="D102" s="383" t="s">
        <v>1660</v>
      </c>
      <c r="E102" s="17" t="s">
        <v>1744</v>
      </c>
    </row>
    <row r="103" spans="1:5" ht="90" customHeight="1">
      <c r="A103" s="408">
        <v>3</v>
      </c>
      <c r="B103" s="408">
        <v>3</v>
      </c>
      <c r="C103" s="382">
        <v>5</v>
      </c>
      <c r="D103" s="383" t="s">
        <v>1661</v>
      </c>
      <c r="E103" s="17" t="s">
        <v>1745</v>
      </c>
    </row>
    <row r="104" spans="1:5" ht="90" customHeight="1">
      <c r="A104" s="408">
        <v>3</v>
      </c>
      <c r="B104" s="408">
        <v>3</v>
      </c>
      <c r="C104" s="382">
        <v>6</v>
      </c>
      <c r="D104" s="383" t="s">
        <v>1662</v>
      </c>
      <c r="E104" s="17" t="s">
        <v>1746</v>
      </c>
    </row>
    <row r="105" spans="1:5" ht="90" customHeight="1">
      <c r="A105" s="407">
        <v>3</v>
      </c>
      <c r="B105" s="407">
        <v>4</v>
      </c>
      <c r="C105" s="5">
        <v>0</v>
      </c>
      <c r="D105" s="7" t="s">
        <v>657</v>
      </c>
      <c r="E105" s="17" t="s">
        <v>1747</v>
      </c>
    </row>
    <row r="106" spans="1:5" ht="90" customHeight="1">
      <c r="A106" s="408">
        <v>3</v>
      </c>
      <c r="B106" s="408">
        <v>4</v>
      </c>
      <c r="C106" s="382">
        <v>1</v>
      </c>
      <c r="D106" s="383" t="s">
        <v>1663</v>
      </c>
      <c r="E106" s="17" t="s">
        <v>1748</v>
      </c>
    </row>
    <row r="107" spans="1:5" ht="90" customHeight="1">
      <c r="A107" s="408">
        <v>3</v>
      </c>
      <c r="B107" s="408">
        <v>4</v>
      </c>
      <c r="C107" s="382">
        <v>2</v>
      </c>
      <c r="D107" s="383" t="s">
        <v>1664</v>
      </c>
      <c r="E107" s="17" t="s">
        <v>1749</v>
      </c>
    </row>
    <row r="108" spans="1:5" ht="90" customHeight="1">
      <c r="A108" s="408">
        <v>3</v>
      </c>
      <c r="B108" s="408">
        <v>4</v>
      </c>
      <c r="C108" s="382">
        <v>3</v>
      </c>
      <c r="D108" s="383" t="s">
        <v>1665</v>
      </c>
      <c r="E108" s="17" t="s">
        <v>1750</v>
      </c>
    </row>
    <row r="109" spans="1:5" ht="90" customHeight="1">
      <c r="A109" s="407">
        <v>3</v>
      </c>
      <c r="B109" s="407">
        <v>5</v>
      </c>
      <c r="C109" s="5">
        <v>0</v>
      </c>
      <c r="D109" s="7" t="s">
        <v>658</v>
      </c>
      <c r="E109" s="17" t="s">
        <v>1751</v>
      </c>
    </row>
    <row r="110" spans="1:5" ht="90" customHeight="1">
      <c r="A110" s="408">
        <v>3</v>
      </c>
      <c r="B110" s="408">
        <v>5</v>
      </c>
      <c r="C110" s="382">
        <v>1</v>
      </c>
      <c r="D110" s="383" t="s">
        <v>1666</v>
      </c>
      <c r="E110" s="17" t="s">
        <v>1752</v>
      </c>
    </row>
    <row r="111" spans="1:5" ht="90" customHeight="1">
      <c r="A111" s="408">
        <v>3</v>
      </c>
      <c r="B111" s="408">
        <v>5</v>
      </c>
      <c r="C111" s="382">
        <v>2</v>
      </c>
      <c r="D111" s="383" t="s">
        <v>1667</v>
      </c>
      <c r="E111" s="17" t="s">
        <v>1668</v>
      </c>
    </row>
    <row r="112" spans="1:5" ht="90" customHeight="1">
      <c r="A112" s="408">
        <v>3</v>
      </c>
      <c r="B112" s="408">
        <v>5</v>
      </c>
      <c r="C112" s="382">
        <v>3</v>
      </c>
      <c r="D112" s="383" t="s">
        <v>1669</v>
      </c>
      <c r="E112" s="17" t="s">
        <v>1753</v>
      </c>
    </row>
    <row r="113" spans="1:5" ht="90" customHeight="1">
      <c r="A113" s="408">
        <v>3</v>
      </c>
      <c r="B113" s="408">
        <v>5</v>
      </c>
      <c r="C113" s="382">
        <v>4</v>
      </c>
      <c r="D113" s="383" t="s">
        <v>1670</v>
      </c>
      <c r="E113" s="17" t="s">
        <v>1754</v>
      </c>
    </row>
    <row r="114" spans="1:5" ht="90" customHeight="1">
      <c r="A114" s="408">
        <v>3</v>
      </c>
      <c r="B114" s="408">
        <v>5</v>
      </c>
      <c r="C114" s="382">
        <v>5</v>
      </c>
      <c r="D114" s="383" t="s">
        <v>1671</v>
      </c>
      <c r="E114" s="17" t="s">
        <v>1672</v>
      </c>
    </row>
    <row r="115" spans="1:5" ht="90" customHeight="1">
      <c r="A115" s="408">
        <v>3</v>
      </c>
      <c r="B115" s="408">
        <v>5</v>
      </c>
      <c r="C115" s="382">
        <v>6</v>
      </c>
      <c r="D115" s="383" t="s">
        <v>1673</v>
      </c>
      <c r="E115" s="17" t="s">
        <v>1674</v>
      </c>
    </row>
    <row r="116" spans="1:5" ht="90" customHeight="1">
      <c r="A116" s="407">
        <v>3</v>
      </c>
      <c r="B116" s="407">
        <v>6</v>
      </c>
      <c r="C116" s="5">
        <v>0</v>
      </c>
      <c r="D116" s="7" t="s">
        <v>1755</v>
      </c>
      <c r="E116" s="17" t="s">
        <v>1337</v>
      </c>
    </row>
    <row r="117" spans="1:5" ht="90" customHeight="1">
      <c r="A117" s="408">
        <v>3</v>
      </c>
      <c r="B117" s="408">
        <v>6</v>
      </c>
      <c r="C117" s="382">
        <v>1</v>
      </c>
      <c r="D117" s="383" t="s">
        <v>1675</v>
      </c>
      <c r="E117" s="17" t="s">
        <v>1676</v>
      </c>
    </row>
    <row r="118" spans="1:5" ht="90" customHeight="1">
      <c r="A118" s="407">
        <v>3</v>
      </c>
      <c r="B118" s="407">
        <v>7</v>
      </c>
      <c r="C118" s="5">
        <v>0</v>
      </c>
      <c r="D118" s="7" t="s">
        <v>659</v>
      </c>
      <c r="E118" s="17" t="s">
        <v>678</v>
      </c>
    </row>
    <row r="119" spans="1:5" ht="90" customHeight="1">
      <c r="A119" s="408">
        <v>3</v>
      </c>
      <c r="B119" s="408">
        <v>7</v>
      </c>
      <c r="C119" s="382">
        <v>1</v>
      </c>
      <c r="D119" s="383" t="s">
        <v>1677</v>
      </c>
      <c r="E119" s="17" t="s">
        <v>1756</v>
      </c>
    </row>
    <row r="120" spans="1:5" ht="90" customHeight="1">
      <c r="A120" s="408">
        <v>3</v>
      </c>
      <c r="B120" s="408">
        <v>7</v>
      </c>
      <c r="C120" s="382">
        <v>2</v>
      </c>
      <c r="D120" s="383" t="s">
        <v>1678</v>
      </c>
      <c r="E120" s="17" t="s">
        <v>1757</v>
      </c>
    </row>
    <row r="121" spans="1:5" ht="90" customHeight="1">
      <c r="A121" s="407">
        <v>3</v>
      </c>
      <c r="B121" s="407">
        <v>8</v>
      </c>
      <c r="C121" s="5">
        <v>0</v>
      </c>
      <c r="D121" s="7" t="s">
        <v>1758</v>
      </c>
      <c r="E121" s="17" t="s">
        <v>1759</v>
      </c>
    </row>
    <row r="122" spans="1:5" ht="90" customHeight="1">
      <c r="A122" s="408">
        <v>3</v>
      </c>
      <c r="B122" s="408">
        <v>8</v>
      </c>
      <c r="C122" s="382">
        <v>1</v>
      </c>
      <c r="D122" s="383" t="s">
        <v>1679</v>
      </c>
      <c r="E122" s="17" t="s">
        <v>1760</v>
      </c>
    </row>
    <row r="123" spans="1:5" ht="90" customHeight="1">
      <c r="A123" s="408">
        <v>3</v>
      </c>
      <c r="B123" s="408">
        <v>8</v>
      </c>
      <c r="C123" s="382">
        <v>2</v>
      </c>
      <c r="D123" s="383" t="s">
        <v>1680</v>
      </c>
      <c r="E123" s="17" t="s">
        <v>1761</v>
      </c>
    </row>
    <row r="124" spans="1:5" ht="90" customHeight="1">
      <c r="A124" s="408">
        <v>3</v>
      </c>
      <c r="B124" s="408">
        <v>8</v>
      </c>
      <c r="C124" s="382">
        <v>3</v>
      </c>
      <c r="D124" s="383" t="s">
        <v>1681</v>
      </c>
      <c r="E124" s="17" t="s">
        <v>1762</v>
      </c>
    </row>
    <row r="125" spans="1:5" ht="90" customHeight="1">
      <c r="A125" s="408">
        <v>3</v>
      </c>
      <c r="B125" s="408">
        <v>8</v>
      </c>
      <c r="C125" s="382">
        <v>4</v>
      </c>
      <c r="D125" s="383" t="s">
        <v>1682</v>
      </c>
      <c r="E125" s="17" t="s">
        <v>1763</v>
      </c>
    </row>
    <row r="126" spans="1:5" ht="90" customHeight="1">
      <c r="A126" s="407">
        <v>3</v>
      </c>
      <c r="B126" s="407">
        <v>9</v>
      </c>
      <c r="C126" s="5">
        <v>0</v>
      </c>
      <c r="D126" s="7" t="s">
        <v>1764</v>
      </c>
      <c r="E126" s="17" t="s">
        <v>682</v>
      </c>
    </row>
    <row r="127" spans="1:5" ht="158.25" customHeight="1">
      <c r="A127" s="408">
        <v>3</v>
      </c>
      <c r="B127" s="408">
        <v>9</v>
      </c>
      <c r="C127" s="382">
        <v>1</v>
      </c>
      <c r="D127" s="383" t="s">
        <v>1683</v>
      </c>
      <c r="E127" s="17" t="s">
        <v>1765</v>
      </c>
    </row>
    <row r="128" spans="1:5" ht="90" customHeight="1">
      <c r="A128" s="408">
        <v>3</v>
      </c>
      <c r="B128" s="408">
        <v>9</v>
      </c>
      <c r="C128" s="382">
        <v>2</v>
      </c>
      <c r="D128" s="383" t="s">
        <v>1684</v>
      </c>
      <c r="E128" s="17" t="s">
        <v>1685</v>
      </c>
    </row>
    <row r="129" spans="1:5" ht="90" customHeight="1">
      <c r="A129" s="408">
        <v>3</v>
      </c>
      <c r="B129" s="408">
        <v>9</v>
      </c>
      <c r="C129" s="382">
        <v>3</v>
      </c>
      <c r="D129" s="383" t="s">
        <v>1686</v>
      </c>
      <c r="E129" s="17" t="s">
        <v>1766</v>
      </c>
    </row>
    <row r="130" spans="1:5" ht="90" customHeight="1">
      <c r="A130" s="407">
        <v>4</v>
      </c>
      <c r="B130" s="407">
        <v>0</v>
      </c>
      <c r="C130" s="5">
        <v>0</v>
      </c>
      <c r="D130" s="8" t="s">
        <v>1767</v>
      </c>
      <c r="E130" s="20" t="s">
        <v>684</v>
      </c>
    </row>
    <row r="131" spans="1:5" ht="90" customHeight="1">
      <c r="A131" s="407">
        <v>4</v>
      </c>
      <c r="B131" s="407">
        <v>1</v>
      </c>
      <c r="C131" s="5">
        <v>0</v>
      </c>
      <c r="D131" s="7" t="s">
        <v>660</v>
      </c>
      <c r="E131" s="17" t="s">
        <v>679</v>
      </c>
    </row>
    <row r="132" spans="1:5" ht="90" customHeight="1">
      <c r="A132" s="408">
        <v>4</v>
      </c>
      <c r="B132" s="408">
        <v>1</v>
      </c>
      <c r="C132" s="382">
        <v>1</v>
      </c>
      <c r="D132" s="383" t="s">
        <v>1687</v>
      </c>
      <c r="E132" s="17" t="s">
        <v>1768</v>
      </c>
    </row>
    <row r="133" spans="1:5" ht="90" customHeight="1">
      <c r="A133" s="408">
        <v>4</v>
      </c>
      <c r="B133" s="408">
        <v>1</v>
      </c>
      <c r="C133" s="382">
        <v>2</v>
      </c>
      <c r="D133" s="383" t="s">
        <v>1688</v>
      </c>
      <c r="E133" s="17" t="s">
        <v>1689</v>
      </c>
    </row>
    <row r="134" spans="1:5" ht="90" customHeight="1">
      <c r="A134" s="407">
        <v>4</v>
      </c>
      <c r="B134" s="407">
        <v>2</v>
      </c>
      <c r="C134" s="5">
        <v>0</v>
      </c>
      <c r="D134" s="7" t="s">
        <v>661</v>
      </c>
      <c r="E134" s="17" t="s">
        <v>680</v>
      </c>
    </row>
    <row r="135" spans="1:5" ht="90" customHeight="1">
      <c r="A135" s="408">
        <v>4</v>
      </c>
      <c r="B135" s="408">
        <v>2</v>
      </c>
      <c r="C135" s="382">
        <v>1</v>
      </c>
      <c r="D135" s="383" t="s">
        <v>1690</v>
      </c>
      <c r="E135" s="17" t="s">
        <v>1691</v>
      </c>
    </row>
    <row r="136" spans="1:5" ht="90" customHeight="1">
      <c r="A136" s="408">
        <v>4</v>
      </c>
      <c r="B136" s="408">
        <v>2</v>
      </c>
      <c r="C136" s="382">
        <v>2</v>
      </c>
      <c r="D136" s="383" t="s">
        <v>1769</v>
      </c>
      <c r="E136" s="17" t="s">
        <v>1770</v>
      </c>
    </row>
    <row r="137" spans="1:5" ht="90" customHeight="1">
      <c r="A137" s="408">
        <v>4</v>
      </c>
      <c r="B137" s="408">
        <v>2</v>
      </c>
      <c r="C137" s="382">
        <v>3</v>
      </c>
      <c r="D137" s="383" t="s">
        <v>1692</v>
      </c>
      <c r="E137" s="17" t="s">
        <v>1693</v>
      </c>
    </row>
    <row r="138" spans="1:5" ht="90" customHeight="1">
      <c r="A138" s="407">
        <v>4</v>
      </c>
      <c r="B138" s="407">
        <v>3</v>
      </c>
      <c r="C138" s="5">
        <v>0</v>
      </c>
      <c r="D138" s="7" t="s">
        <v>662</v>
      </c>
      <c r="E138" s="17" t="s">
        <v>681</v>
      </c>
    </row>
    <row r="139" spans="1:5" ht="90" customHeight="1">
      <c r="A139" s="408">
        <v>4</v>
      </c>
      <c r="B139" s="408">
        <v>3</v>
      </c>
      <c r="C139" s="382">
        <v>1</v>
      </c>
      <c r="D139" s="383" t="s">
        <v>1694</v>
      </c>
      <c r="E139" s="17" t="s">
        <v>1771</v>
      </c>
    </row>
    <row r="140" spans="1:5" ht="90" customHeight="1">
      <c r="A140" s="408">
        <v>4</v>
      </c>
      <c r="B140" s="408">
        <v>3</v>
      </c>
      <c r="C140" s="382">
        <v>2</v>
      </c>
      <c r="D140" s="383" t="s">
        <v>1695</v>
      </c>
      <c r="E140" s="17" t="s">
        <v>1696</v>
      </c>
    </row>
    <row r="141" spans="1:5" ht="90" customHeight="1">
      <c r="A141" s="408">
        <v>4</v>
      </c>
      <c r="B141" s="408">
        <v>3</v>
      </c>
      <c r="C141" s="382">
        <v>3</v>
      </c>
      <c r="D141" s="383" t="s">
        <v>1697</v>
      </c>
      <c r="E141" s="17" t="s">
        <v>1698</v>
      </c>
    </row>
    <row r="142" spans="1:5" ht="90" customHeight="1">
      <c r="A142" s="408">
        <v>4</v>
      </c>
      <c r="B142" s="408">
        <v>3</v>
      </c>
      <c r="C142" s="382">
        <v>4</v>
      </c>
      <c r="D142" s="383" t="s">
        <v>1699</v>
      </c>
      <c r="E142" s="17" t="s">
        <v>1772</v>
      </c>
    </row>
    <row r="143" spans="1:5" ht="90" customHeight="1">
      <c r="A143" s="407">
        <v>4</v>
      </c>
      <c r="B143" s="407">
        <v>4</v>
      </c>
      <c r="C143" s="5">
        <v>0</v>
      </c>
      <c r="D143" s="7" t="s">
        <v>663</v>
      </c>
      <c r="E143" s="17" t="s">
        <v>1701</v>
      </c>
    </row>
    <row r="144" spans="1:5" ht="90" customHeight="1">
      <c r="A144" s="407">
        <v>4</v>
      </c>
      <c r="B144" s="407">
        <v>4</v>
      </c>
      <c r="C144" s="5">
        <v>1</v>
      </c>
      <c r="D144" s="7" t="s">
        <v>1700</v>
      </c>
      <c r="E144" s="17" t="s">
        <v>1701</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H96"/>
  <sheetViews>
    <sheetView topLeftCell="A64" zoomScaleNormal="100" workbookViewId="0">
      <selection activeCell="G4" sqref="G4"/>
    </sheetView>
  </sheetViews>
  <sheetFormatPr baseColWidth="10" defaultColWidth="0" defaultRowHeight="15" zeroHeight="1"/>
  <cols>
    <col min="1" max="3" width="3" style="433" bestFit="1" customWidth="1"/>
    <col min="4" max="4" width="3.140625" style="433" bestFit="1" customWidth="1"/>
    <col min="5" max="5" width="3" style="433" bestFit="1" customWidth="1"/>
    <col min="6" max="6" width="52.5703125" style="434" customWidth="1"/>
    <col min="7" max="7" width="99.85546875" style="434" customWidth="1"/>
    <col min="8" max="8" width="0.140625" style="432" customWidth="1"/>
    <col min="9" max="16384" width="11.42578125" style="432" hidden="1"/>
  </cols>
  <sheetData>
    <row r="1" spans="1:7" ht="30" customHeight="1">
      <c r="A1" s="430" t="s">
        <v>1789</v>
      </c>
      <c r="B1" s="430" t="s">
        <v>606</v>
      </c>
      <c r="C1" s="430" t="s">
        <v>1790</v>
      </c>
      <c r="D1" s="430" t="s">
        <v>1791</v>
      </c>
      <c r="E1" s="430" t="s">
        <v>1792</v>
      </c>
      <c r="F1" s="431" t="s">
        <v>609</v>
      </c>
      <c r="G1" s="430" t="s">
        <v>664</v>
      </c>
    </row>
    <row r="2" spans="1:7">
      <c r="A2" s="433">
        <v>1</v>
      </c>
      <c r="B2" s="433">
        <v>0</v>
      </c>
      <c r="C2" s="433">
        <v>0</v>
      </c>
      <c r="D2" s="433">
        <v>0</v>
      </c>
      <c r="E2" s="433">
        <v>0</v>
      </c>
      <c r="F2" s="434" t="s">
        <v>1601</v>
      </c>
    </row>
    <row r="3" spans="1:7" ht="60">
      <c r="A3" s="433">
        <v>1</v>
      </c>
      <c r="B3" s="433">
        <v>1</v>
      </c>
      <c r="C3" s="433">
        <v>0</v>
      </c>
      <c r="D3" s="433">
        <v>0</v>
      </c>
      <c r="E3" s="433">
        <v>0</v>
      </c>
      <c r="F3" s="434" t="s">
        <v>1602</v>
      </c>
      <c r="G3" s="435" t="s">
        <v>1773</v>
      </c>
    </row>
    <row r="4" spans="1:7" ht="270">
      <c r="A4" s="433">
        <v>1</v>
      </c>
      <c r="B4" s="433">
        <v>1</v>
      </c>
      <c r="C4" s="433">
        <v>1</v>
      </c>
      <c r="D4" s="433">
        <v>0</v>
      </c>
      <c r="E4" s="433">
        <v>0</v>
      </c>
      <c r="F4" s="434" t="s">
        <v>1774</v>
      </c>
      <c r="G4" s="435" t="s">
        <v>1788</v>
      </c>
    </row>
    <row r="5" spans="1:7" ht="120">
      <c r="A5" s="433">
        <v>1</v>
      </c>
      <c r="B5" s="433">
        <v>1</v>
      </c>
      <c r="C5" s="433">
        <v>1</v>
      </c>
      <c r="D5" s="433">
        <v>1</v>
      </c>
      <c r="E5" s="433">
        <v>0</v>
      </c>
      <c r="F5" s="434" t="s">
        <v>1603</v>
      </c>
      <c r="G5" s="435" t="s">
        <v>1775</v>
      </c>
    </row>
    <row r="6" spans="1:7">
      <c r="A6" s="433">
        <v>1</v>
      </c>
      <c r="B6" s="433">
        <v>1</v>
      </c>
      <c r="C6" s="433">
        <v>1</v>
      </c>
      <c r="D6" s="433">
        <v>1</v>
      </c>
      <c r="E6" s="433">
        <v>1</v>
      </c>
      <c r="F6" s="434" t="s">
        <v>1604</v>
      </c>
      <c r="G6" s="435"/>
    </row>
    <row r="7" spans="1:7">
      <c r="A7" s="433">
        <v>1</v>
      </c>
      <c r="B7" s="433">
        <v>1</v>
      </c>
      <c r="C7" s="433">
        <v>1</v>
      </c>
      <c r="D7" s="433">
        <v>1</v>
      </c>
      <c r="E7" s="433">
        <v>2</v>
      </c>
      <c r="F7" s="434" t="s">
        <v>1605</v>
      </c>
      <c r="G7" s="435"/>
    </row>
    <row r="8" spans="1:7">
      <c r="A8" s="433">
        <v>1</v>
      </c>
      <c r="B8" s="433">
        <v>1</v>
      </c>
      <c r="C8" s="433">
        <v>1</v>
      </c>
      <c r="D8" s="433">
        <v>1</v>
      </c>
      <c r="E8" s="433">
        <v>3</v>
      </c>
      <c r="F8" s="434" t="s">
        <v>1606</v>
      </c>
      <c r="G8" s="435"/>
    </row>
    <row r="9" spans="1:7">
      <c r="A9" s="433">
        <v>1</v>
      </c>
      <c r="B9" s="433">
        <v>1</v>
      </c>
      <c r="C9" s="433">
        <v>1</v>
      </c>
      <c r="D9" s="433">
        <v>1</v>
      </c>
      <c r="E9" s="433">
        <v>4</v>
      </c>
      <c r="F9" s="434" t="s">
        <v>1793</v>
      </c>
      <c r="G9" s="435"/>
    </row>
    <row r="10" spans="1:7" ht="30">
      <c r="A10" s="433">
        <v>1</v>
      </c>
      <c r="B10" s="433">
        <v>1</v>
      </c>
      <c r="C10" s="433">
        <v>1</v>
      </c>
      <c r="D10" s="433">
        <v>2</v>
      </c>
      <c r="E10" s="433">
        <v>0</v>
      </c>
      <c r="F10" s="436" t="s">
        <v>1607</v>
      </c>
      <c r="G10" s="435"/>
    </row>
    <row r="11" spans="1:7" ht="165" customHeight="1">
      <c r="A11" s="433">
        <v>1</v>
      </c>
      <c r="B11" s="433">
        <v>1</v>
      </c>
      <c r="C11" s="433">
        <v>1</v>
      </c>
      <c r="D11" s="433">
        <v>3</v>
      </c>
      <c r="E11" s="433">
        <v>0</v>
      </c>
      <c r="F11" s="436" t="s">
        <v>1608</v>
      </c>
      <c r="G11" s="435" t="s">
        <v>1776</v>
      </c>
    </row>
    <row r="12" spans="1:7" ht="45">
      <c r="A12" s="433">
        <v>1</v>
      </c>
      <c r="B12" s="433">
        <v>1</v>
      </c>
      <c r="C12" s="433">
        <v>2</v>
      </c>
      <c r="D12" s="433">
        <v>0</v>
      </c>
      <c r="E12" s="433">
        <v>0</v>
      </c>
      <c r="F12" s="436" t="s">
        <v>1609</v>
      </c>
      <c r="G12" s="435"/>
    </row>
    <row r="13" spans="1:7" ht="279" customHeight="1">
      <c r="A13" s="433">
        <v>1</v>
      </c>
      <c r="B13" s="433">
        <v>1</v>
      </c>
      <c r="C13" s="433">
        <v>2</v>
      </c>
      <c r="D13" s="433">
        <v>1</v>
      </c>
      <c r="E13" s="433">
        <v>0</v>
      </c>
      <c r="F13" s="436" t="s">
        <v>1631</v>
      </c>
      <c r="G13" s="435" t="s">
        <v>1777</v>
      </c>
    </row>
    <row r="14" spans="1:7" ht="30">
      <c r="A14" s="433">
        <v>1</v>
      </c>
      <c r="B14" s="433">
        <v>1</v>
      </c>
      <c r="C14" s="433">
        <v>2</v>
      </c>
      <c r="D14" s="433">
        <v>2</v>
      </c>
      <c r="E14" s="433">
        <v>0</v>
      </c>
      <c r="F14" s="436" t="s">
        <v>1610</v>
      </c>
      <c r="G14" s="435"/>
    </row>
    <row r="15" spans="1:7">
      <c r="A15" s="433">
        <v>1</v>
      </c>
      <c r="B15" s="433">
        <v>2</v>
      </c>
      <c r="C15" s="433">
        <v>0</v>
      </c>
      <c r="D15" s="433">
        <v>0</v>
      </c>
      <c r="E15" s="433">
        <v>0</v>
      </c>
      <c r="F15" s="436" t="s">
        <v>1611</v>
      </c>
      <c r="G15" s="435"/>
    </row>
    <row r="16" spans="1:7" ht="165">
      <c r="A16" s="433">
        <v>1</v>
      </c>
      <c r="B16" s="433">
        <v>2</v>
      </c>
      <c r="C16" s="433">
        <v>1</v>
      </c>
      <c r="D16" s="433">
        <v>0</v>
      </c>
      <c r="E16" s="433">
        <v>0</v>
      </c>
      <c r="F16" s="436" t="s">
        <v>1612</v>
      </c>
      <c r="G16" s="435" t="s">
        <v>1778</v>
      </c>
    </row>
    <row r="17" spans="1:7" ht="45">
      <c r="A17" s="433">
        <v>1</v>
      </c>
      <c r="B17" s="433">
        <v>2</v>
      </c>
      <c r="C17" s="433">
        <v>2</v>
      </c>
      <c r="D17" s="433">
        <v>0</v>
      </c>
      <c r="E17" s="433">
        <v>0</v>
      </c>
      <c r="F17" s="436" t="s">
        <v>1613</v>
      </c>
      <c r="G17" s="435"/>
    </row>
    <row r="18" spans="1:7">
      <c r="A18" s="433">
        <v>1</v>
      </c>
      <c r="B18" s="433">
        <v>2</v>
      </c>
      <c r="C18" s="433">
        <v>2</v>
      </c>
      <c r="D18" s="433">
        <v>1</v>
      </c>
      <c r="E18" s="433">
        <v>0</v>
      </c>
      <c r="F18" s="436" t="s">
        <v>1614</v>
      </c>
      <c r="G18" s="435"/>
    </row>
    <row r="19" spans="1:7">
      <c r="A19" s="433">
        <v>1</v>
      </c>
      <c r="B19" s="433">
        <v>2</v>
      </c>
      <c r="C19" s="433">
        <v>2</v>
      </c>
      <c r="D19" s="433">
        <v>2</v>
      </c>
      <c r="E19" s="433">
        <v>0</v>
      </c>
      <c r="F19" s="436" t="s">
        <v>1615</v>
      </c>
      <c r="G19" s="435"/>
    </row>
    <row r="20" spans="1:7">
      <c r="A20" s="433">
        <v>1</v>
      </c>
      <c r="B20" s="433">
        <v>2</v>
      </c>
      <c r="C20" s="433">
        <v>2</v>
      </c>
      <c r="D20" s="433">
        <v>3</v>
      </c>
      <c r="E20" s="433">
        <v>0</v>
      </c>
      <c r="F20" s="436" t="s">
        <v>1616</v>
      </c>
      <c r="G20" s="435"/>
    </row>
    <row r="21" spans="1:7" ht="165" customHeight="1">
      <c r="A21" s="433">
        <v>1</v>
      </c>
      <c r="B21" s="433">
        <v>2</v>
      </c>
      <c r="C21" s="433">
        <v>2</v>
      </c>
      <c r="D21" s="433">
        <v>4</v>
      </c>
      <c r="E21" s="433">
        <v>0</v>
      </c>
      <c r="F21" s="436" t="s">
        <v>1617</v>
      </c>
      <c r="G21" s="435" t="s">
        <v>1779</v>
      </c>
    </row>
    <row r="22" spans="1:7" ht="45">
      <c r="A22" s="433">
        <v>1</v>
      </c>
      <c r="B22" s="433">
        <v>2</v>
      </c>
      <c r="C22" s="433">
        <v>3</v>
      </c>
      <c r="D22" s="433">
        <v>0</v>
      </c>
      <c r="E22" s="433">
        <v>0</v>
      </c>
      <c r="F22" s="436" t="s">
        <v>1618</v>
      </c>
      <c r="G22" s="435"/>
    </row>
    <row r="23" spans="1:7" ht="135">
      <c r="A23" s="433">
        <v>1</v>
      </c>
      <c r="B23" s="433">
        <v>2</v>
      </c>
      <c r="C23" s="433">
        <v>3</v>
      </c>
      <c r="D23" s="433">
        <v>1</v>
      </c>
      <c r="E23" s="433">
        <v>0</v>
      </c>
      <c r="F23" s="436" t="s">
        <v>1619</v>
      </c>
      <c r="G23" s="435" t="s">
        <v>1780</v>
      </c>
    </row>
    <row r="24" spans="1:7" ht="90">
      <c r="A24" s="433">
        <v>1</v>
      </c>
      <c r="B24" s="433">
        <v>2</v>
      </c>
      <c r="C24" s="433">
        <v>3</v>
      </c>
      <c r="D24" s="433">
        <v>2</v>
      </c>
      <c r="E24" s="433">
        <v>0</v>
      </c>
      <c r="F24" s="436" t="s">
        <v>1620</v>
      </c>
      <c r="G24" s="435" t="s">
        <v>1781</v>
      </c>
    </row>
    <row r="25" spans="1:7" ht="75">
      <c r="A25" s="433">
        <v>1</v>
      </c>
      <c r="B25" s="433">
        <v>2</v>
      </c>
      <c r="C25" s="433">
        <v>3</v>
      </c>
      <c r="D25" s="433">
        <v>3</v>
      </c>
      <c r="E25" s="433">
        <v>0</v>
      </c>
      <c r="F25" s="436" t="s">
        <v>1621</v>
      </c>
      <c r="G25" s="435" t="s">
        <v>1638</v>
      </c>
    </row>
    <row r="26" spans="1:7" ht="90">
      <c r="A26" s="433">
        <v>1</v>
      </c>
      <c r="B26" s="433">
        <v>2</v>
      </c>
      <c r="C26" s="433">
        <v>3</v>
      </c>
      <c r="D26" s="433">
        <v>4</v>
      </c>
      <c r="E26" s="433">
        <v>0</v>
      </c>
      <c r="F26" s="436" t="s">
        <v>1622</v>
      </c>
      <c r="G26" s="435" t="s">
        <v>1782</v>
      </c>
    </row>
    <row r="27" spans="1:7" ht="150">
      <c r="A27" s="433">
        <v>1</v>
      </c>
      <c r="B27" s="433">
        <v>2</v>
      </c>
      <c r="C27" s="433">
        <v>3</v>
      </c>
      <c r="D27" s="433">
        <v>5</v>
      </c>
      <c r="E27" s="433">
        <v>0</v>
      </c>
      <c r="F27" s="436" t="s">
        <v>1623</v>
      </c>
      <c r="G27" s="435" t="s">
        <v>1783</v>
      </c>
    </row>
    <row r="28" spans="1:7" ht="30">
      <c r="A28" s="433">
        <v>1</v>
      </c>
      <c r="B28" s="433">
        <v>2</v>
      </c>
      <c r="C28" s="433">
        <v>4</v>
      </c>
      <c r="D28" s="433">
        <v>0</v>
      </c>
      <c r="E28" s="433">
        <v>0</v>
      </c>
      <c r="F28" s="436" t="s">
        <v>1624</v>
      </c>
      <c r="G28" s="435"/>
    </row>
    <row r="29" spans="1:7">
      <c r="A29" s="433">
        <v>1</v>
      </c>
      <c r="B29" s="433">
        <v>2</v>
      </c>
      <c r="C29" s="433">
        <v>4</v>
      </c>
      <c r="D29" s="433">
        <v>1</v>
      </c>
      <c r="E29" s="433">
        <v>0</v>
      </c>
      <c r="F29" s="436" t="s">
        <v>1619</v>
      </c>
      <c r="G29" s="435"/>
    </row>
    <row r="30" spans="1:7" ht="30">
      <c r="A30" s="433">
        <v>1</v>
      </c>
      <c r="B30" s="433">
        <v>2</v>
      </c>
      <c r="C30" s="433">
        <v>4</v>
      </c>
      <c r="D30" s="433">
        <v>2</v>
      </c>
      <c r="E30" s="433">
        <v>0</v>
      </c>
      <c r="F30" s="436" t="s">
        <v>1625</v>
      </c>
      <c r="G30" s="435"/>
    </row>
    <row r="31" spans="1:7">
      <c r="A31" s="433">
        <v>1</v>
      </c>
      <c r="B31" s="433">
        <v>2</v>
      </c>
      <c r="C31" s="433">
        <v>4</v>
      </c>
      <c r="D31" s="433">
        <v>3</v>
      </c>
      <c r="E31" s="433">
        <v>0</v>
      </c>
      <c r="F31" s="436" t="s">
        <v>1621</v>
      </c>
      <c r="G31" s="435"/>
    </row>
    <row r="32" spans="1:7" ht="30">
      <c r="A32" s="433">
        <v>1</v>
      </c>
      <c r="B32" s="433">
        <v>2</v>
      </c>
      <c r="C32" s="433">
        <v>4</v>
      </c>
      <c r="D32" s="433">
        <v>4</v>
      </c>
      <c r="E32" s="433">
        <v>0</v>
      </c>
      <c r="F32" s="436" t="s">
        <v>1622</v>
      </c>
      <c r="G32" s="435"/>
    </row>
    <row r="33" spans="1:7">
      <c r="A33" s="433">
        <v>1</v>
      </c>
      <c r="B33" s="433">
        <v>2</v>
      </c>
      <c r="C33" s="433">
        <v>4</v>
      </c>
      <c r="D33" s="433">
        <v>5</v>
      </c>
      <c r="E33" s="433">
        <v>0</v>
      </c>
      <c r="F33" s="436" t="s">
        <v>1623</v>
      </c>
      <c r="G33" s="435"/>
    </row>
    <row r="34" spans="1:7">
      <c r="A34" s="433">
        <v>2</v>
      </c>
      <c r="B34" s="433">
        <v>0</v>
      </c>
      <c r="C34" s="433">
        <v>0</v>
      </c>
      <c r="D34" s="433">
        <v>0</v>
      </c>
      <c r="E34" s="433">
        <v>0</v>
      </c>
      <c r="F34" s="436" t="s">
        <v>1626</v>
      </c>
      <c r="G34" s="435"/>
    </row>
    <row r="35" spans="1:7" ht="60">
      <c r="A35" s="433">
        <v>2</v>
      </c>
      <c r="B35" s="433">
        <v>1</v>
      </c>
      <c r="C35" s="433">
        <v>0</v>
      </c>
      <c r="D35" s="433">
        <v>0</v>
      </c>
      <c r="E35" s="433">
        <v>0</v>
      </c>
      <c r="F35" s="436" t="s">
        <v>1602</v>
      </c>
      <c r="G35" s="435" t="s">
        <v>1773</v>
      </c>
    </row>
    <row r="36" spans="1:7">
      <c r="A36" s="433">
        <v>2</v>
      </c>
      <c r="B36" s="433">
        <v>1</v>
      </c>
      <c r="C36" s="433">
        <v>1</v>
      </c>
      <c r="D36" s="433">
        <v>0</v>
      </c>
      <c r="E36" s="433">
        <v>0</v>
      </c>
      <c r="F36" s="436" t="s">
        <v>1627</v>
      </c>
      <c r="G36" s="435"/>
    </row>
    <row r="37" spans="1:7">
      <c r="A37" s="433">
        <v>2</v>
      </c>
      <c r="B37" s="433">
        <v>1</v>
      </c>
      <c r="C37" s="433">
        <v>1</v>
      </c>
      <c r="D37" s="433">
        <v>1</v>
      </c>
      <c r="E37" s="433">
        <v>0</v>
      </c>
      <c r="F37" s="436" t="s">
        <v>1628</v>
      </c>
      <c r="G37" s="435"/>
    </row>
    <row r="38" spans="1:7">
      <c r="A38" s="433">
        <v>2</v>
      </c>
      <c r="B38" s="433">
        <v>1</v>
      </c>
      <c r="C38" s="433">
        <v>1</v>
      </c>
      <c r="D38" s="433">
        <v>1</v>
      </c>
      <c r="E38" s="433">
        <v>1</v>
      </c>
      <c r="F38" s="436" t="s">
        <v>1604</v>
      </c>
      <c r="G38" s="435"/>
    </row>
    <row r="39" spans="1:7">
      <c r="A39" s="433">
        <v>2</v>
      </c>
      <c r="B39" s="433">
        <v>1</v>
      </c>
      <c r="C39" s="433">
        <v>1</v>
      </c>
      <c r="D39" s="433">
        <v>1</v>
      </c>
      <c r="E39" s="433">
        <v>2</v>
      </c>
      <c r="F39" s="436" t="s">
        <v>1605</v>
      </c>
      <c r="G39" s="435"/>
    </row>
    <row r="40" spans="1:7">
      <c r="A40" s="433">
        <v>2</v>
      </c>
      <c r="B40" s="433">
        <v>1</v>
      </c>
      <c r="C40" s="433">
        <v>1</v>
      </c>
      <c r="D40" s="433">
        <v>1</v>
      </c>
      <c r="E40" s="433">
        <v>3</v>
      </c>
      <c r="F40" s="436" t="s">
        <v>1629</v>
      </c>
      <c r="G40" s="435"/>
    </row>
    <row r="41" spans="1:7">
      <c r="A41" s="433">
        <v>2</v>
      </c>
      <c r="B41" s="433">
        <v>1</v>
      </c>
      <c r="C41" s="433">
        <v>1</v>
      </c>
      <c r="D41" s="433">
        <v>1</v>
      </c>
      <c r="E41" s="433">
        <v>4</v>
      </c>
      <c r="F41" s="436" t="s">
        <v>1793</v>
      </c>
      <c r="G41" s="435"/>
    </row>
    <row r="42" spans="1:7" ht="30">
      <c r="A42" s="433">
        <v>2</v>
      </c>
      <c r="B42" s="433">
        <v>1</v>
      </c>
      <c r="C42" s="433">
        <v>1</v>
      </c>
      <c r="D42" s="433">
        <v>2</v>
      </c>
      <c r="E42" s="433">
        <v>0</v>
      </c>
      <c r="F42" s="436" t="s">
        <v>1607</v>
      </c>
      <c r="G42" s="435"/>
    </row>
    <row r="43" spans="1:7">
      <c r="A43" s="433">
        <v>2</v>
      </c>
      <c r="B43" s="433">
        <v>1</v>
      </c>
      <c r="C43" s="433">
        <v>1</v>
      </c>
      <c r="D43" s="433">
        <v>3</v>
      </c>
      <c r="E43" s="433">
        <v>0</v>
      </c>
      <c r="F43" s="436" t="s">
        <v>1630</v>
      </c>
      <c r="G43" s="435"/>
    </row>
    <row r="44" spans="1:7" ht="45">
      <c r="A44" s="433">
        <v>2</v>
      </c>
      <c r="B44" s="433">
        <v>1</v>
      </c>
      <c r="C44" s="433">
        <v>2</v>
      </c>
      <c r="D44" s="433">
        <v>0</v>
      </c>
      <c r="E44" s="433">
        <v>0</v>
      </c>
      <c r="F44" s="436" t="s">
        <v>1609</v>
      </c>
      <c r="G44" s="435"/>
    </row>
    <row r="45" spans="1:7" ht="30">
      <c r="A45" s="433">
        <v>2</v>
      </c>
      <c r="B45" s="433">
        <v>1</v>
      </c>
      <c r="C45" s="433">
        <v>2</v>
      </c>
      <c r="D45" s="433">
        <v>1</v>
      </c>
      <c r="E45" s="433">
        <v>0</v>
      </c>
      <c r="F45" s="436" t="s">
        <v>1631</v>
      </c>
      <c r="G45" s="435"/>
    </row>
    <row r="46" spans="1:7" ht="30">
      <c r="A46" s="433">
        <v>2</v>
      </c>
      <c r="B46" s="433">
        <v>1</v>
      </c>
      <c r="C46" s="433">
        <v>2</v>
      </c>
      <c r="D46" s="433">
        <v>2</v>
      </c>
      <c r="E46" s="433">
        <v>0</v>
      </c>
      <c r="F46" s="436" t="s">
        <v>1610</v>
      </c>
      <c r="G46" s="435"/>
    </row>
    <row r="47" spans="1:7">
      <c r="A47" s="433">
        <v>2</v>
      </c>
      <c r="B47" s="433">
        <v>2</v>
      </c>
      <c r="C47" s="433">
        <v>0</v>
      </c>
      <c r="D47" s="433">
        <v>0</v>
      </c>
      <c r="E47" s="433">
        <v>0</v>
      </c>
      <c r="F47" s="436" t="s">
        <v>1611</v>
      </c>
      <c r="G47" s="435"/>
    </row>
    <row r="48" spans="1:7" ht="45">
      <c r="A48" s="433">
        <v>2</v>
      </c>
      <c r="B48" s="433">
        <v>2</v>
      </c>
      <c r="C48" s="433">
        <v>2</v>
      </c>
      <c r="D48" s="433">
        <v>0</v>
      </c>
      <c r="E48" s="433">
        <v>0</v>
      </c>
      <c r="F48" s="436" t="s">
        <v>1613</v>
      </c>
      <c r="G48" s="435"/>
    </row>
    <row r="49" spans="1:7">
      <c r="A49" s="433">
        <v>2</v>
      </c>
      <c r="B49" s="433">
        <v>2</v>
      </c>
      <c r="C49" s="433">
        <v>2</v>
      </c>
      <c r="D49" s="433">
        <v>1</v>
      </c>
      <c r="E49" s="433">
        <v>0</v>
      </c>
      <c r="F49" s="436" t="s">
        <v>1614</v>
      </c>
      <c r="G49" s="435"/>
    </row>
    <row r="50" spans="1:7">
      <c r="A50" s="433">
        <v>2</v>
      </c>
      <c r="B50" s="433">
        <v>2</v>
      </c>
      <c r="C50" s="433">
        <v>2</v>
      </c>
      <c r="D50" s="433">
        <v>2</v>
      </c>
      <c r="E50" s="433">
        <v>0</v>
      </c>
      <c r="F50" s="436" t="s">
        <v>1615</v>
      </c>
      <c r="G50" s="435"/>
    </row>
    <row r="51" spans="1:7">
      <c r="A51" s="433">
        <v>2</v>
      </c>
      <c r="B51" s="433">
        <v>2</v>
      </c>
      <c r="C51" s="433">
        <v>2</v>
      </c>
      <c r="D51" s="433">
        <v>3</v>
      </c>
      <c r="E51" s="433">
        <v>0</v>
      </c>
      <c r="F51" s="436" t="s">
        <v>1616</v>
      </c>
      <c r="G51" s="435"/>
    </row>
    <row r="52" spans="1:7">
      <c r="A52" s="433">
        <v>2</v>
      </c>
      <c r="B52" s="433">
        <v>2</v>
      </c>
      <c r="C52" s="433">
        <v>2</v>
      </c>
      <c r="D52" s="433">
        <v>4</v>
      </c>
      <c r="E52" s="433">
        <v>0</v>
      </c>
      <c r="F52" s="436" t="s">
        <v>1617</v>
      </c>
      <c r="G52" s="435"/>
    </row>
    <row r="53" spans="1:7" ht="181.5" customHeight="1">
      <c r="A53" s="433">
        <v>2</v>
      </c>
      <c r="B53" s="433">
        <v>2</v>
      </c>
      <c r="C53" s="433">
        <v>3</v>
      </c>
      <c r="D53" s="433">
        <v>0</v>
      </c>
      <c r="E53" s="433">
        <v>0</v>
      </c>
      <c r="F53" s="436" t="s">
        <v>1632</v>
      </c>
      <c r="G53" s="435" t="s">
        <v>1784</v>
      </c>
    </row>
    <row r="54" spans="1:7">
      <c r="A54" s="433">
        <v>2</v>
      </c>
      <c r="B54" s="433">
        <v>2</v>
      </c>
      <c r="C54" s="433">
        <v>3</v>
      </c>
      <c r="D54" s="433">
        <v>1</v>
      </c>
      <c r="E54" s="433">
        <v>0</v>
      </c>
      <c r="F54" s="436" t="s">
        <v>1633</v>
      </c>
      <c r="G54" s="435"/>
    </row>
    <row r="55" spans="1:7" ht="30">
      <c r="A55" s="433">
        <v>2</v>
      </c>
      <c r="B55" s="433">
        <v>2</v>
      </c>
      <c r="C55" s="433">
        <v>3</v>
      </c>
      <c r="D55" s="433">
        <v>2</v>
      </c>
      <c r="E55" s="433">
        <v>0</v>
      </c>
      <c r="F55" s="436" t="s">
        <v>1620</v>
      </c>
      <c r="G55" s="435"/>
    </row>
    <row r="56" spans="1:7">
      <c r="A56" s="433">
        <v>2</v>
      </c>
      <c r="B56" s="433">
        <v>2</v>
      </c>
      <c r="C56" s="433">
        <v>3</v>
      </c>
      <c r="D56" s="433">
        <v>3</v>
      </c>
      <c r="E56" s="433">
        <v>0</v>
      </c>
      <c r="F56" s="436" t="s">
        <v>1621</v>
      </c>
      <c r="G56" s="435"/>
    </row>
    <row r="57" spans="1:7" ht="30">
      <c r="A57" s="433">
        <v>2</v>
      </c>
      <c r="B57" s="433">
        <v>2</v>
      </c>
      <c r="C57" s="433">
        <v>3</v>
      </c>
      <c r="D57" s="433">
        <v>4</v>
      </c>
      <c r="E57" s="433">
        <v>0</v>
      </c>
      <c r="F57" s="436" t="s">
        <v>1622</v>
      </c>
      <c r="G57" s="435"/>
    </row>
    <row r="58" spans="1:7">
      <c r="A58" s="433">
        <v>2</v>
      </c>
      <c r="B58" s="433">
        <v>2</v>
      </c>
      <c r="C58" s="433">
        <v>3</v>
      </c>
      <c r="D58" s="433">
        <v>5</v>
      </c>
      <c r="E58" s="433">
        <v>0</v>
      </c>
      <c r="F58" s="436" t="s">
        <v>1623</v>
      </c>
      <c r="G58" s="435"/>
    </row>
    <row r="59" spans="1:7" ht="30">
      <c r="A59" s="433">
        <v>2</v>
      </c>
      <c r="B59" s="433">
        <v>2</v>
      </c>
      <c r="C59" s="433">
        <v>4</v>
      </c>
      <c r="D59" s="433">
        <v>0</v>
      </c>
      <c r="E59" s="433">
        <v>0</v>
      </c>
      <c r="F59" s="436" t="s">
        <v>1624</v>
      </c>
      <c r="G59" s="435"/>
    </row>
    <row r="60" spans="1:7">
      <c r="A60" s="433">
        <v>2</v>
      </c>
      <c r="B60" s="433">
        <v>2</v>
      </c>
      <c r="C60" s="433">
        <v>4</v>
      </c>
      <c r="D60" s="433">
        <v>1</v>
      </c>
      <c r="E60" s="433">
        <v>0</v>
      </c>
      <c r="F60" s="436" t="s">
        <v>1633</v>
      </c>
      <c r="G60" s="435"/>
    </row>
    <row r="61" spans="1:7" ht="30">
      <c r="A61" s="433">
        <v>2</v>
      </c>
      <c r="B61" s="433">
        <v>2</v>
      </c>
      <c r="C61" s="433">
        <v>4</v>
      </c>
      <c r="D61" s="433">
        <v>2</v>
      </c>
      <c r="E61" s="433">
        <v>0</v>
      </c>
      <c r="F61" s="436" t="s">
        <v>1620</v>
      </c>
      <c r="G61" s="435"/>
    </row>
    <row r="62" spans="1:7">
      <c r="A62" s="433">
        <v>2</v>
      </c>
      <c r="B62" s="433">
        <v>2</v>
      </c>
      <c r="C62" s="433">
        <v>4</v>
      </c>
      <c r="D62" s="433">
        <v>3</v>
      </c>
      <c r="E62" s="433">
        <v>0</v>
      </c>
      <c r="F62" s="436" t="s">
        <v>1621</v>
      </c>
      <c r="G62" s="435"/>
    </row>
    <row r="63" spans="1:7" ht="30">
      <c r="A63" s="433">
        <v>2</v>
      </c>
      <c r="B63" s="433">
        <v>2</v>
      </c>
      <c r="C63" s="433">
        <v>4</v>
      </c>
      <c r="D63" s="433">
        <v>4</v>
      </c>
      <c r="E63" s="433">
        <v>0</v>
      </c>
      <c r="F63" s="436" t="s">
        <v>1622</v>
      </c>
      <c r="G63" s="435"/>
    </row>
    <row r="64" spans="1:7">
      <c r="A64" s="433">
        <v>2</v>
      </c>
      <c r="B64" s="433">
        <v>2</v>
      </c>
      <c r="C64" s="433">
        <v>4</v>
      </c>
      <c r="D64" s="433">
        <v>5</v>
      </c>
      <c r="E64" s="433">
        <v>0</v>
      </c>
      <c r="F64" s="436" t="s">
        <v>1623</v>
      </c>
      <c r="G64" s="435"/>
    </row>
    <row r="65" spans="1:7">
      <c r="A65" s="433">
        <v>3</v>
      </c>
      <c r="B65" s="433">
        <v>0</v>
      </c>
      <c r="C65" s="433">
        <v>0</v>
      </c>
      <c r="D65" s="433">
        <v>0</v>
      </c>
      <c r="E65" s="433">
        <v>0</v>
      </c>
      <c r="F65" s="436" t="s">
        <v>1635</v>
      </c>
      <c r="G65" s="435"/>
    </row>
    <row r="66" spans="1:7" ht="60">
      <c r="A66" s="433">
        <v>3</v>
      </c>
      <c r="B66" s="433">
        <v>1</v>
      </c>
      <c r="C66" s="433">
        <v>0</v>
      </c>
      <c r="D66" s="433">
        <v>0</v>
      </c>
      <c r="E66" s="433">
        <v>0</v>
      </c>
      <c r="F66" s="436" t="s">
        <v>1602</v>
      </c>
      <c r="G66" s="435" t="s">
        <v>1773</v>
      </c>
    </row>
    <row r="67" spans="1:7">
      <c r="A67" s="433">
        <v>3</v>
      </c>
      <c r="B67" s="433">
        <v>1</v>
      </c>
      <c r="C67" s="433">
        <v>1</v>
      </c>
      <c r="D67" s="433">
        <v>0</v>
      </c>
      <c r="E67" s="433">
        <v>0</v>
      </c>
      <c r="F67" s="436" t="s">
        <v>1596</v>
      </c>
      <c r="G67" s="435"/>
    </row>
    <row r="68" spans="1:7">
      <c r="A68" s="433">
        <v>3</v>
      </c>
      <c r="B68" s="433">
        <v>1</v>
      </c>
      <c r="C68" s="433">
        <v>1</v>
      </c>
      <c r="D68" s="433">
        <v>1</v>
      </c>
      <c r="E68" s="433">
        <v>0</v>
      </c>
      <c r="F68" s="436" t="s">
        <v>1599</v>
      </c>
      <c r="G68" s="435"/>
    </row>
    <row r="69" spans="1:7">
      <c r="A69" s="433">
        <v>3</v>
      </c>
      <c r="B69" s="433">
        <v>1</v>
      </c>
      <c r="C69" s="433">
        <v>1</v>
      </c>
      <c r="D69" s="433">
        <v>1</v>
      </c>
      <c r="E69" s="433">
        <v>1</v>
      </c>
      <c r="F69" s="436" t="s">
        <v>1600</v>
      </c>
      <c r="G69" s="435"/>
    </row>
    <row r="70" spans="1:7" ht="30">
      <c r="A70" s="433">
        <v>3</v>
      </c>
      <c r="B70" s="433">
        <v>1</v>
      </c>
      <c r="C70" s="433">
        <v>1</v>
      </c>
      <c r="D70" s="433">
        <v>2</v>
      </c>
      <c r="E70" s="433">
        <v>0</v>
      </c>
      <c r="F70" s="436" t="s">
        <v>1607</v>
      </c>
      <c r="G70" s="435"/>
    </row>
    <row r="71" spans="1:7" ht="45">
      <c r="A71" s="433">
        <v>3</v>
      </c>
      <c r="B71" s="433">
        <v>1</v>
      </c>
      <c r="C71" s="433">
        <v>2</v>
      </c>
      <c r="D71" s="433">
        <v>0</v>
      </c>
      <c r="E71" s="433">
        <v>0</v>
      </c>
      <c r="F71" s="436" t="s">
        <v>1636</v>
      </c>
      <c r="G71" s="435"/>
    </row>
    <row r="72" spans="1:7" ht="30">
      <c r="A72" s="433">
        <v>3</v>
      </c>
      <c r="B72" s="433">
        <v>1</v>
      </c>
      <c r="C72" s="433">
        <v>2</v>
      </c>
      <c r="D72" s="433">
        <v>1</v>
      </c>
      <c r="E72" s="433">
        <v>0</v>
      </c>
      <c r="F72" s="436" t="s">
        <v>1785</v>
      </c>
      <c r="G72" s="435"/>
    </row>
    <row r="73" spans="1:7" ht="30">
      <c r="A73" s="433">
        <v>3</v>
      </c>
      <c r="B73" s="433">
        <v>1</v>
      </c>
      <c r="C73" s="433">
        <v>2</v>
      </c>
      <c r="D73" s="433">
        <v>2</v>
      </c>
      <c r="E73" s="433">
        <v>0</v>
      </c>
      <c r="F73" s="436" t="s">
        <v>1786</v>
      </c>
      <c r="G73" s="435"/>
    </row>
    <row r="74" spans="1:7" ht="75">
      <c r="A74" s="433">
        <v>3</v>
      </c>
      <c r="B74" s="433">
        <v>2</v>
      </c>
      <c r="C74" s="433">
        <v>0</v>
      </c>
      <c r="D74" s="433">
        <v>0</v>
      </c>
      <c r="E74" s="433">
        <v>0</v>
      </c>
      <c r="F74" s="436" t="s">
        <v>1634</v>
      </c>
      <c r="G74" s="435" t="s">
        <v>1787</v>
      </c>
    </row>
    <row r="75" spans="1:7" ht="45">
      <c r="A75" s="433">
        <v>3</v>
      </c>
      <c r="B75" s="433">
        <v>2</v>
      </c>
      <c r="C75" s="433">
        <v>2</v>
      </c>
      <c r="D75" s="433">
        <v>0</v>
      </c>
      <c r="E75" s="433">
        <v>0</v>
      </c>
      <c r="F75" s="436" t="s">
        <v>1637</v>
      </c>
      <c r="G75" s="435"/>
    </row>
    <row r="76" spans="1:7">
      <c r="A76" s="433">
        <v>3</v>
      </c>
      <c r="B76" s="433">
        <v>2</v>
      </c>
      <c r="C76" s="433">
        <v>2</v>
      </c>
      <c r="D76" s="433">
        <v>1</v>
      </c>
      <c r="E76" s="433">
        <v>0</v>
      </c>
      <c r="F76" s="436" t="s">
        <v>1614</v>
      </c>
      <c r="G76" s="435"/>
    </row>
    <row r="77" spans="1:7">
      <c r="A77" s="433">
        <v>3</v>
      </c>
      <c r="B77" s="433">
        <v>2</v>
      </c>
      <c r="C77" s="433">
        <v>2</v>
      </c>
      <c r="D77" s="433">
        <v>2</v>
      </c>
      <c r="E77" s="433">
        <v>0</v>
      </c>
      <c r="F77" s="436" t="s">
        <v>1615</v>
      </c>
      <c r="G77" s="435"/>
    </row>
    <row r="78" spans="1:7">
      <c r="A78" s="433">
        <v>3</v>
      </c>
      <c r="B78" s="433">
        <v>2</v>
      </c>
      <c r="C78" s="433">
        <v>2</v>
      </c>
      <c r="D78" s="433">
        <v>3</v>
      </c>
      <c r="E78" s="433">
        <v>0</v>
      </c>
      <c r="F78" s="436" t="s">
        <v>1616</v>
      </c>
      <c r="G78" s="435"/>
    </row>
    <row r="79" spans="1:7">
      <c r="A79" s="433">
        <v>3</v>
      </c>
      <c r="B79" s="433">
        <v>2</v>
      </c>
      <c r="C79" s="433">
        <v>2</v>
      </c>
      <c r="D79" s="433">
        <v>4</v>
      </c>
      <c r="E79" s="433">
        <v>0</v>
      </c>
      <c r="F79" s="436" t="s">
        <v>1617</v>
      </c>
      <c r="G79" s="435"/>
    </row>
    <row r="80" spans="1:7" ht="45">
      <c r="A80" s="433">
        <v>3</v>
      </c>
      <c r="B80" s="433">
        <v>2</v>
      </c>
      <c r="C80" s="433">
        <v>3</v>
      </c>
      <c r="D80" s="433">
        <v>0</v>
      </c>
      <c r="E80" s="433">
        <v>0</v>
      </c>
      <c r="F80" s="436" t="s">
        <v>1618</v>
      </c>
      <c r="G80" s="435"/>
    </row>
    <row r="81" spans="1:7">
      <c r="A81" s="433">
        <v>3</v>
      </c>
      <c r="B81" s="433">
        <v>2</v>
      </c>
      <c r="C81" s="433">
        <v>3</v>
      </c>
      <c r="D81" s="433">
        <v>1</v>
      </c>
      <c r="E81" s="433">
        <v>0</v>
      </c>
      <c r="F81" s="436" t="s">
        <v>1619</v>
      </c>
      <c r="G81" s="435"/>
    </row>
    <row r="82" spans="1:7" ht="30">
      <c r="A82" s="433">
        <v>3</v>
      </c>
      <c r="B82" s="433">
        <v>2</v>
      </c>
      <c r="C82" s="433">
        <v>3</v>
      </c>
      <c r="D82" s="433">
        <v>2</v>
      </c>
      <c r="E82" s="433">
        <v>0</v>
      </c>
      <c r="F82" s="436" t="s">
        <v>1620</v>
      </c>
      <c r="G82" s="435"/>
    </row>
    <row r="83" spans="1:7">
      <c r="A83" s="433">
        <v>3</v>
      </c>
      <c r="B83" s="433">
        <v>2</v>
      </c>
      <c r="C83" s="433">
        <v>3</v>
      </c>
      <c r="D83" s="433">
        <v>3</v>
      </c>
      <c r="E83" s="433">
        <v>0</v>
      </c>
      <c r="F83" s="436" t="s">
        <v>1621</v>
      </c>
      <c r="G83" s="435"/>
    </row>
    <row r="84" spans="1:7" ht="30">
      <c r="A84" s="433">
        <v>3</v>
      </c>
      <c r="B84" s="433">
        <v>2</v>
      </c>
      <c r="C84" s="433">
        <v>3</v>
      </c>
      <c r="D84" s="433">
        <v>4</v>
      </c>
      <c r="E84" s="433">
        <v>0</v>
      </c>
      <c r="F84" s="436" t="s">
        <v>1622</v>
      </c>
      <c r="G84" s="435"/>
    </row>
    <row r="85" spans="1:7">
      <c r="A85" s="433">
        <v>3</v>
      </c>
      <c r="B85" s="433">
        <v>2</v>
      </c>
      <c r="C85" s="433">
        <v>3</v>
      </c>
      <c r="D85" s="433">
        <v>5</v>
      </c>
      <c r="E85" s="433">
        <v>0</v>
      </c>
      <c r="F85" s="436" t="s">
        <v>1623</v>
      </c>
      <c r="G85" s="435"/>
    </row>
    <row r="86" spans="1:7" ht="30">
      <c r="A86" s="433">
        <v>3</v>
      </c>
      <c r="B86" s="433">
        <v>2</v>
      </c>
      <c r="C86" s="433">
        <v>4</v>
      </c>
      <c r="D86" s="433">
        <v>0</v>
      </c>
      <c r="E86" s="433">
        <v>0</v>
      </c>
      <c r="F86" s="436" t="s">
        <v>1624</v>
      </c>
      <c r="G86" s="435"/>
    </row>
    <row r="87" spans="1:7">
      <c r="A87" s="433">
        <v>3</v>
      </c>
      <c r="B87" s="433">
        <v>2</v>
      </c>
      <c r="C87" s="433">
        <v>4</v>
      </c>
      <c r="D87" s="433">
        <v>1</v>
      </c>
      <c r="E87" s="433">
        <v>0</v>
      </c>
      <c r="F87" s="436" t="s">
        <v>1619</v>
      </c>
      <c r="G87" s="435"/>
    </row>
    <row r="88" spans="1:7" ht="30">
      <c r="A88" s="433">
        <v>3</v>
      </c>
      <c r="B88" s="433">
        <v>2</v>
      </c>
      <c r="C88" s="433">
        <v>4</v>
      </c>
      <c r="D88" s="433">
        <v>2</v>
      </c>
      <c r="E88" s="433">
        <v>0</v>
      </c>
      <c r="F88" s="436" t="s">
        <v>1620</v>
      </c>
      <c r="G88" s="435"/>
    </row>
    <row r="89" spans="1:7">
      <c r="A89" s="433">
        <v>3</v>
      </c>
      <c r="B89" s="433">
        <v>2</v>
      </c>
      <c r="C89" s="433">
        <v>4</v>
      </c>
      <c r="D89" s="433">
        <v>3</v>
      </c>
      <c r="E89" s="433">
        <v>0</v>
      </c>
      <c r="F89" s="436" t="s">
        <v>1621</v>
      </c>
      <c r="G89" s="435"/>
    </row>
    <row r="90" spans="1:7" ht="30">
      <c r="A90" s="433">
        <v>3</v>
      </c>
      <c r="B90" s="433">
        <v>2</v>
      </c>
      <c r="C90" s="433">
        <v>4</v>
      </c>
      <c r="D90" s="433">
        <v>4</v>
      </c>
      <c r="E90" s="433">
        <v>0</v>
      </c>
      <c r="F90" s="436" t="s">
        <v>1622</v>
      </c>
      <c r="G90" s="435"/>
    </row>
    <row r="91" spans="1:7">
      <c r="A91" s="433">
        <v>3</v>
      </c>
      <c r="B91" s="433">
        <v>2</v>
      </c>
      <c r="C91" s="433">
        <v>4</v>
      </c>
      <c r="D91" s="433">
        <v>5</v>
      </c>
      <c r="E91" s="433">
        <v>0</v>
      </c>
      <c r="F91" s="436" t="s">
        <v>1623</v>
      </c>
      <c r="G91" s="435"/>
    </row>
    <row r="92" spans="1:7" hidden="1">
      <c r="F92" s="436"/>
    </row>
    <row r="93" spans="1:7" hidden="1"/>
    <row r="94" spans="1:7" hidden="1"/>
    <row r="95" spans="1:7" hidden="1"/>
    <row r="96" spans="1:7" hidden="1"/>
  </sheetData>
  <sheetProtection password="D38D" sheet="1" objects="1" scenarios="1"/>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9" tint="-0.249977111117893"/>
  </sheetPr>
  <dimension ref="A1:D438"/>
  <sheetViews>
    <sheetView workbookViewId="0">
      <pane ySplit="1" topLeftCell="A177" activePane="bottomLeft" state="frozen"/>
      <selection pane="bottomLeft" activeCell="B180" sqref="B180"/>
    </sheetView>
  </sheetViews>
  <sheetFormatPr baseColWidth="10" defaultColWidth="0" defaultRowHeight="15" zeroHeight="1"/>
  <cols>
    <col min="1" max="1" width="5.5703125" style="5" customWidth="1"/>
    <col min="2" max="2" width="55" style="7" customWidth="1"/>
    <col min="3" max="3" width="99.85546875" style="3" customWidth="1"/>
    <col min="4" max="4" width="0.28515625" style="3" customWidth="1"/>
    <col min="5" max="16384" width="11.42578125" style="3" hidden="1"/>
  </cols>
  <sheetData>
    <row r="1" spans="1:3" s="74" customFormat="1" ht="30" customHeight="1">
      <c r="A1" s="72" t="s">
        <v>607</v>
      </c>
      <c r="B1" s="73" t="s">
        <v>609</v>
      </c>
      <c r="C1" s="72" t="s">
        <v>664</v>
      </c>
    </row>
    <row r="2" spans="1:3" ht="45" customHeight="1">
      <c r="A2" s="22">
        <v>1000</v>
      </c>
      <c r="B2" s="6" t="s">
        <v>0</v>
      </c>
      <c r="C2" s="12" t="s">
        <v>702</v>
      </c>
    </row>
    <row r="3" spans="1:3" ht="45" customHeight="1">
      <c r="A3" s="22">
        <v>1100</v>
      </c>
      <c r="B3" s="6" t="s">
        <v>1</v>
      </c>
      <c r="C3" s="11" t="s">
        <v>665</v>
      </c>
    </row>
    <row r="4" spans="1:3" ht="45" customHeight="1">
      <c r="A4" s="5">
        <v>111</v>
      </c>
      <c r="B4" s="7" t="s">
        <v>2</v>
      </c>
      <c r="C4" s="17" t="s">
        <v>703</v>
      </c>
    </row>
    <row r="5" spans="1:3" ht="45" customHeight="1">
      <c r="A5" s="5">
        <v>112</v>
      </c>
      <c r="B5" s="7" t="s">
        <v>3</v>
      </c>
      <c r="C5" s="17" t="s">
        <v>685</v>
      </c>
    </row>
    <row r="6" spans="1:3" ht="45" customHeight="1">
      <c r="A6" s="5">
        <v>113</v>
      </c>
      <c r="B6" s="7" t="s">
        <v>4</v>
      </c>
      <c r="C6" s="21" t="s">
        <v>686</v>
      </c>
    </row>
    <row r="7" spans="1:3" ht="75">
      <c r="A7" s="5">
        <v>114</v>
      </c>
      <c r="B7" s="7" t="s">
        <v>704</v>
      </c>
      <c r="C7" s="21" t="s">
        <v>1370</v>
      </c>
    </row>
    <row r="8" spans="1:3" ht="45" customHeight="1">
      <c r="A8" s="23">
        <v>1200</v>
      </c>
      <c r="B8" s="8" t="s">
        <v>5</v>
      </c>
      <c r="C8" s="20" t="s">
        <v>687</v>
      </c>
    </row>
    <row r="9" spans="1:3" ht="75">
      <c r="A9" s="5">
        <v>121</v>
      </c>
      <c r="B9" s="7" t="s">
        <v>6</v>
      </c>
      <c r="C9" s="21" t="s">
        <v>1371</v>
      </c>
    </row>
    <row r="10" spans="1:3" ht="45" customHeight="1">
      <c r="A10" s="5">
        <v>122</v>
      </c>
      <c r="B10" s="7" t="s">
        <v>7</v>
      </c>
      <c r="C10" s="17" t="s">
        <v>688</v>
      </c>
    </row>
    <row r="11" spans="1:3" ht="45" customHeight="1">
      <c r="A11" s="5">
        <v>123</v>
      </c>
      <c r="B11" s="7" t="s">
        <v>8</v>
      </c>
      <c r="C11" s="17" t="s">
        <v>689</v>
      </c>
    </row>
    <row r="12" spans="1:3" ht="60">
      <c r="A12" s="5">
        <v>124</v>
      </c>
      <c r="B12" s="7" t="s">
        <v>705</v>
      </c>
      <c r="C12" s="21" t="s">
        <v>706</v>
      </c>
    </row>
    <row r="13" spans="1:3" ht="45" customHeight="1">
      <c r="A13" s="23">
        <v>1300</v>
      </c>
      <c r="B13" s="8" t="s">
        <v>9</v>
      </c>
      <c r="C13" s="20" t="s">
        <v>690</v>
      </c>
    </row>
    <row r="14" spans="1:3" ht="45" customHeight="1">
      <c r="A14" s="5">
        <v>131</v>
      </c>
      <c r="B14" s="7" t="s">
        <v>10</v>
      </c>
      <c r="C14" s="17" t="s">
        <v>691</v>
      </c>
    </row>
    <row r="15" spans="1:3" ht="45" customHeight="1">
      <c r="A15" s="5">
        <v>132</v>
      </c>
      <c r="B15" s="7" t="s">
        <v>11</v>
      </c>
      <c r="C15" s="17" t="s">
        <v>692</v>
      </c>
    </row>
    <row r="16" spans="1:3" ht="45" customHeight="1">
      <c r="A16" s="5">
        <v>133</v>
      </c>
      <c r="B16" s="7" t="s">
        <v>12</v>
      </c>
      <c r="C16" s="17" t="s">
        <v>707</v>
      </c>
    </row>
    <row r="17" spans="1:3" ht="45" customHeight="1">
      <c r="A17" s="5">
        <v>134</v>
      </c>
      <c r="B17" s="7" t="s">
        <v>13</v>
      </c>
      <c r="C17" s="17" t="s">
        <v>693</v>
      </c>
    </row>
    <row r="18" spans="1:3" ht="45" customHeight="1">
      <c r="A18" s="5">
        <v>135</v>
      </c>
      <c r="B18" s="7" t="s">
        <v>14</v>
      </c>
      <c r="C18" s="17" t="s">
        <v>694</v>
      </c>
    </row>
    <row r="19" spans="1:3" ht="195" customHeight="1">
      <c r="A19" s="5">
        <v>136</v>
      </c>
      <c r="B19" s="7" t="s">
        <v>15</v>
      </c>
      <c r="C19" s="21" t="s">
        <v>1372</v>
      </c>
    </row>
    <row r="20" spans="1:3" ht="105">
      <c r="A20" s="5">
        <v>137</v>
      </c>
      <c r="B20" s="7" t="s">
        <v>16</v>
      </c>
      <c r="C20" s="21" t="s">
        <v>1373</v>
      </c>
    </row>
    <row r="21" spans="1:3" ht="45" customHeight="1">
      <c r="A21" s="5">
        <v>138</v>
      </c>
      <c r="B21" s="7" t="s">
        <v>17</v>
      </c>
      <c r="C21" s="17" t="s">
        <v>695</v>
      </c>
    </row>
    <row r="22" spans="1:3" ht="45" customHeight="1">
      <c r="A22" s="23">
        <v>1400</v>
      </c>
      <c r="B22" s="8" t="s">
        <v>18</v>
      </c>
      <c r="C22" s="20" t="s">
        <v>1324</v>
      </c>
    </row>
    <row r="23" spans="1:3" ht="45" customHeight="1">
      <c r="A23" s="5">
        <v>141</v>
      </c>
      <c r="B23" s="7" t="s">
        <v>19</v>
      </c>
      <c r="C23" s="17" t="s">
        <v>696</v>
      </c>
    </row>
    <row r="24" spans="1:3" ht="45" customHeight="1">
      <c r="A24" s="5">
        <v>142</v>
      </c>
      <c r="B24" s="7" t="s">
        <v>20</v>
      </c>
      <c r="C24" s="17" t="s">
        <v>697</v>
      </c>
    </row>
    <row r="25" spans="1:3" ht="45" customHeight="1">
      <c r="A25" s="5">
        <v>143</v>
      </c>
      <c r="B25" s="7" t="s">
        <v>21</v>
      </c>
      <c r="C25" s="17" t="s">
        <v>698</v>
      </c>
    </row>
    <row r="26" spans="1:3" ht="60">
      <c r="A26" s="5">
        <v>144</v>
      </c>
      <c r="B26" s="7" t="s">
        <v>22</v>
      </c>
      <c r="C26" s="21" t="s">
        <v>708</v>
      </c>
    </row>
    <row r="27" spans="1:3" ht="45" customHeight="1">
      <c r="A27" s="23">
        <v>1500</v>
      </c>
      <c r="B27" s="8" t="s">
        <v>312</v>
      </c>
      <c r="C27" s="20" t="s">
        <v>699</v>
      </c>
    </row>
    <row r="28" spans="1:3" ht="60" customHeight="1">
      <c r="A28" s="5">
        <v>151</v>
      </c>
      <c r="B28" s="7" t="s">
        <v>23</v>
      </c>
      <c r="C28" s="21" t="s">
        <v>709</v>
      </c>
    </row>
    <row r="29" spans="1:3" ht="45" customHeight="1">
      <c r="A29" s="5">
        <v>152</v>
      </c>
      <c r="B29" s="7" t="s">
        <v>24</v>
      </c>
      <c r="C29" s="17" t="s">
        <v>1374</v>
      </c>
    </row>
    <row r="30" spans="1:3" ht="75">
      <c r="A30" s="5">
        <v>153</v>
      </c>
      <c r="B30" s="7" t="s">
        <v>25</v>
      </c>
      <c r="C30" s="21" t="s">
        <v>1375</v>
      </c>
    </row>
    <row r="31" spans="1:3" ht="45" customHeight="1">
      <c r="A31" s="5">
        <v>154</v>
      </c>
      <c r="B31" s="7" t="s">
        <v>26</v>
      </c>
      <c r="C31" s="17" t="s">
        <v>710</v>
      </c>
    </row>
    <row r="32" spans="1:3" ht="60">
      <c r="A32" s="5">
        <v>155</v>
      </c>
      <c r="B32" s="7" t="s">
        <v>1367</v>
      </c>
      <c r="C32" s="21" t="s">
        <v>1173</v>
      </c>
    </row>
    <row r="33" spans="1:3" ht="45" customHeight="1">
      <c r="A33" s="5">
        <v>159</v>
      </c>
      <c r="B33" s="7" t="s">
        <v>27</v>
      </c>
      <c r="C33" s="17" t="s">
        <v>700</v>
      </c>
    </row>
    <row r="34" spans="1:3" ht="75">
      <c r="A34" s="23">
        <v>1600</v>
      </c>
      <c r="B34" s="8" t="s">
        <v>28</v>
      </c>
      <c r="C34" s="24" t="s">
        <v>711</v>
      </c>
    </row>
    <row r="35" spans="1:3" ht="120">
      <c r="A35" s="5">
        <v>161</v>
      </c>
      <c r="B35" s="7" t="s">
        <v>29</v>
      </c>
      <c r="C35" s="21" t="s">
        <v>1325</v>
      </c>
    </row>
    <row r="36" spans="1:3" ht="45" customHeight="1">
      <c r="A36" s="23">
        <v>1700</v>
      </c>
      <c r="B36" s="8" t="s">
        <v>1274</v>
      </c>
      <c r="C36" s="20" t="s">
        <v>1326</v>
      </c>
    </row>
    <row r="37" spans="1:3" ht="45" customHeight="1">
      <c r="A37" s="5">
        <v>171</v>
      </c>
      <c r="B37" s="7" t="s">
        <v>30</v>
      </c>
      <c r="C37" s="21" t="s">
        <v>1174</v>
      </c>
    </row>
    <row r="38" spans="1:3" ht="45" customHeight="1">
      <c r="A38" s="5">
        <v>172</v>
      </c>
      <c r="B38" s="7" t="s">
        <v>31</v>
      </c>
      <c r="C38" s="21" t="s">
        <v>701</v>
      </c>
    </row>
    <row r="39" spans="1:3" ht="45" customHeight="1">
      <c r="A39" s="23">
        <v>2000</v>
      </c>
      <c r="B39" s="8" t="s">
        <v>32</v>
      </c>
      <c r="C39" s="20" t="s">
        <v>734</v>
      </c>
    </row>
    <row r="40" spans="1:3" ht="60">
      <c r="A40" s="23">
        <v>2100</v>
      </c>
      <c r="B40" s="8" t="s">
        <v>33</v>
      </c>
      <c r="C40" s="24" t="s">
        <v>735</v>
      </c>
    </row>
    <row r="41" spans="1:3" ht="75">
      <c r="A41" s="5">
        <v>211</v>
      </c>
      <c r="B41" s="7" t="s">
        <v>34</v>
      </c>
      <c r="C41" s="21" t="s">
        <v>1175</v>
      </c>
    </row>
    <row r="42" spans="1:3" ht="45" customHeight="1">
      <c r="A42" s="5">
        <v>212</v>
      </c>
      <c r="B42" s="7" t="s">
        <v>35</v>
      </c>
      <c r="C42" s="17" t="s">
        <v>736</v>
      </c>
    </row>
    <row r="43" spans="1:3" ht="60">
      <c r="A43" s="5">
        <v>213</v>
      </c>
      <c r="B43" s="7" t="s">
        <v>36</v>
      </c>
      <c r="C43" s="21" t="s">
        <v>737</v>
      </c>
    </row>
    <row r="44" spans="1:3" ht="45" customHeight="1">
      <c r="A44" s="5">
        <v>214</v>
      </c>
      <c r="B44" s="7" t="s">
        <v>37</v>
      </c>
      <c r="C44" s="21" t="s">
        <v>738</v>
      </c>
    </row>
    <row r="45" spans="1:3" ht="90">
      <c r="A45" s="5">
        <v>215</v>
      </c>
      <c r="B45" s="7" t="s">
        <v>313</v>
      </c>
      <c r="C45" s="21" t="s">
        <v>1176</v>
      </c>
    </row>
    <row r="46" spans="1:3" ht="45" customHeight="1">
      <c r="A46" s="5">
        <v>216</v>
      </c>
      <c r="B46" s="7" t="s">
        <v>38</v>
      </c>
      <c r="C46" s="17" t="s">
        <v>1376</v>
      </c>
    </row>
    <row r="47" spans="1:3" ht="45" customHeight="1">
      <c r="A47" s="5">
        <v>217</v>
      </c>
      <c r="B47" s="7" t="s">
        <v>39</v>
      </c>
      <c r="C47" s="17" t="s">
        <v>739</v>
      </c>
    </row>
    <row r="48" spans="1:3" ht="45" customHeight="1">
      <c r="A48" s="5">
        <v>218</v>
      </c>
      <c r="B48" s="7" t="s">
        <v>40</v>
      </c>
      <c r="C48" s="21" t="s">
        <v>1177</v>
      </c>
    </row>
    <row r="49" spans="1:3" ht="60">
      <c r="A49" s="23">
        <v>2200</v>
      </c>
      <c r="B49" s="8" t="s">
        <v>41</v>
      </c>
      <c r="C49" s="24" t="s">
        <v>1178</v>
      </c>
    </row>
    <row r="50" spans="1:3" ht="120">
      <c r="A50" s="5">
        <v>221</v>
      </c>
      <c r="B50" s="7" t="s">
        <v>42</v>
      </c>
      <c r="C50" s="21" t="s">
        <v>1179</v>
      </c>
    </row>
    <row r="51" spans="1:3" ht="45" customHeight="1">
      <c r="A51" s="5">
        <v>222</v>
      </c>
      <c r="B51" s="7" t="s">
        <v>43</v>
      </c>
      <c r="C51" s="21" t="s">
        <v>740</v>
      </c>
    </row>
    <row r="52" spans="1:3" ht="45" customHeight="1">
      <c r="A52" s="5">
        <v>223</v>
      </c>
      <c r="B52" s="7" t="s">
        <v>44</v>
      </c>
      <c r="C52" s="21" t="s">
        <v>741</v>
      </c>
    </row>
    <row r="53" spans="1:3" ht="60">
      <c r="A53" s="23">
        <v>2300</v>
      </c>
      <c r="B53" s="8" t="s">
        <v>45</v>
      </c>
      <c r="C53" s="24" t="s">
        <v>742</v>
      </c>
    </row>
    <row r="54" spans="1:3" ht="45" customHeight="1">
      <c r="A54" s="5">
        <v>231</v>
      </c>
      <c r="B54" s="7" t="s">
        <v>46</v>
      </c>
      <c r="C54" s="21" t="s">
        <v>743</v>
      </c>
    </row>
    <row r="55" spans="1:3" ht="45" customHeight="1">
      <c r="A55" s="5">
        <v>232</v>
      </c>
      <c r="B55" s="7" t="s">
        <v>47</v>
      </c>
      <c r="C55" s="17" t="s">
        <v>744</v>
      </c>
    </row>
    <row r="56" spans="1:3" ht="45" customHeight="1">
      <c r="A56" s="5">
        <v>233</v>
      </c>
      <c r="B56" s="7" t="s">
        <v>314</v>
      </c>
      <c r="C56" s="21" t="s">
        <v>745</v>
      </c>
    </row>
    <row r="57" spans="1:3" ht="45" customHeight="1">
      <c r="A57" s="5">
        <v>234</v>
      </c>
      <c r="B57" s="7" t="s">
        <v>48</v>
      </c>
      <c r="C57" s="21" t="s">
        <v>1377</v>
      </c>
    </row>
    <row r="58" spans="1:3" ht="75">
      <c r="A58" s="5">
        <v>235</v>
      </c>
      <c r="B58" s="7" t="s">
        <v>324</v>
      </c>
      <c r="C58" s="21" t="s">
        <v>746</v>
      </c>
    </row>
    <row r="59" spans="1:3" ht="45" customHeight="1">
      <c r="A59" s="5">
        <v>236</v>
      </c>
      <c r="B59" s="7" t="s">
        <v>49</v>
      </c>
      <c r="C59" s="21" t="s">
        <v>747</v>
      </c>
    </row>
    <row r="60" spans="1:3" ht="45" customHeight="1">
      <c r="A60" s="5">
        <v>237</v>
      </c>
      <c r="B60" s="7" t="s">
        <v>50</v>
      </c>
      <c r="C60" s="21" t="s">
        <v>748</v>
      </c>
    </row>
    <row r="61" spans="1:3" ht="45" customHeight="1">
      <c r="A61" s="5">
        <v>238</v>
      </c>
      <c r="B61" s="7" t="s">
        <v>51</v>
      </c>
      <c r="C61" s="17" t="s">
        <v>1180</v>
      </c>
    </row>
    <row r="62" spans="1:3" ht="45" customHeight="1">
      <c r="A62" s="5">
        <v>239</v>
      </c>
      <c r="B62" s="7" t="s">
        <v>52</v>
      </c>
      <c r="C62" s="21" t="s">
        <v>749</v>
      </c>
    </row>
    <row r="63" spans="1:3" ht="45" customHeight="1">
      <c r="A63" s="23">
        <v>2400</v>
      </c>
      <c r="B63" s="8" t="s">
        <v>53</v>
      </c>
      <c r="C63" s="20" t="s">
        <v>750</v>
      </c>
    </row>
    <row r="64" spans="1:3" ht="60">
      <c r="A64" s="5">
        <v>241</v>
      </c>
      <c r="B64" s="7" t="s">
        <v>54</v>
      </c>
      <c r="C64" s="21" t="s">
        <v>751</v>
      </c>
    </row>
    <row r="65" spans="1:3" ht="45" customHeight="1">
      <c r="A65" s="5">
        <v>242</v>
      </c>
      <c r="B65" s="7" t="s">
        <v>55</v>
      </c>
      <c r="C65" s="17" t="s">
        <v>752</v>
      </c>
    </row>
    <row r="66" spans="1:3" ht="60">
      <c r="A66" s="5">
        <v>243</v>
      </c>
      <c r="B66" s="7" t="s">
        <v>56</v>
      </c>
      <c r="C66" s="21" t="s">
        <v>753</v>
      </c>
    </row>
    <row r="67" spans="1:3" ht="45" customHeight="1">
      <c r="A67" s="5">
        <v>244</v>
      </c>
      <c r="B67" s="7" t="s">
        <v>57</v>
      </c>
      <c r="C67" s="17" t="s">
        <v>754</v>
      </c>
    </row>
    <row r="68" spans="1:3" ht="45" customHeight="1">
      <c r="A68" s="5">
        <v>245</v>
      </c>
      <c r="B68" s="7" t="s">
        <v>58</v>
      </c>
      <c r="C68" s="17" t="s">
        <v>755</v>
      </c>
    </row>
    <row r="69" spans="1:3" ht="75">
      <c r="A69" s="5">
        <v>246</v>
      </c>
      <c r="B69" s="7" t="s">
        <v>325</v>
      </c>
      <c r="C69" s="21" t="s">
        <v>1181</v>
      </c>
    </row>
    <row r="70" spans="1:3" ht="60">
      <c r="A70" s="5">
        <v>247</v>
      </c>
      <c r="B70" s="7" t="s">
        <v>59</v>
      </c>
      <c r="C70" s="21" t="s">
        <v>756</v>
      </c>
    </row>
    <row r="71" spans="1:3" ht="45" customHeight="1">
      <c r="A71" s="5">
        <v>248</v>
      </c>
      <c r="B71" s="7" t="s">
        <v>60</v>
      </c>
      <c r="C71" s="17" t="s">
        <v>757</v>
      </c>
    </row>
    <row r="72" spans="1:3" ht="90">
      <c r="A72" s="5">
        <v>249</v>
      </c>
      <c r="B72" s="7" t="s">
        <v>61</v>
      </c>
      <c r="C72" s="21" t="s">
        <v>1182</v>
      </c>
    </row>
    <row r="73" spans="1:3" ht="45" customHeight="1">
      <c r="A73" s="23">
        <v>2500</v>
      </c>
      <c r="B73" s="8" t="s">
        <v>1275</v>
      </c>
      <c r="C73" s="20" t="s">
        <v>758</v>
      </c>
    </row>
    <row r="74" spans="1:3" ht="60">
      <c r="A74" s="5">
        <v>251</v>
      </c>
      <c r="B74" s="7" t="s">
        <v>62</v>
      </c>
      <c r="C74" s="21" t="s">
        <v>1378</v>
      </c>
    </row>
    <row r="75" spans="1:3" ht="45" customHeight="1">
      <c r="A75" s="5">
        <v>252</v>
      </c>
      <c r="B75" s="7" t="s">
        <v>63</v>
      </c>
      <c r="C75" s="21" t="s">
        <v>759</v>
      </c>
    </row>
    <row r="76" spans="1:3" ht="60">
      <c r="A76" s="5">
        <v>253</v>
      </c>
      <c r="B76" s="7" t="s">
        <v>326</v>
      </c>
      <c r="C76" s="21" t="s">
        <v>760</v>
      </c>
    </row>
    <row r="77" spans="1:3" ht="45" customHeight="1">
      <c r="A77" s="5">
        <v>254</v>
      </c>
      <c r="B77" s="7" t="s">
        <v>66</v>
      </c>
      <c r="C77" s="21" t="s">
        <v>761</v>
      </c>
    </row>
    <row r="78" spans="1:3" ht="60" customHeight="1">
      <c r="A78" s="5">
        <v>255</v>
      </c>
      <c r="B78" s="7" t="s">
        <v>64</v>
      </c>
      <c r="C78" s="21" t="s">
        <v>762</v>
      </c>
    </row>
    <row r="79" spans="1:3" ht="45" customHeight="1">
      <c r="A79" s="5">
        <v>256</v>
      </c>
      <c r="B79" s="7" t="s">
        <v>67</v>
      </c>
      <c r="C79" s="17" t="s">
        <v>1327</v>
      </c>
    </row>
    <row r="80" spans="1:3" ht="75">
      <c r="A80" s="5">
        <v>259</v>
      </c>
      <c r="B80" s="7" t="s">
        <v>65</v>
      </c>
      <c r="C80" s="21" t="s">
        <v>1183</v>
      </c>
    </row>
    <row r="81" spans="1:3" ht="45" customHeight="1">
      <c r="A81" s="23">
        <v>2600</v>
      </c>
      <c r="B81" s="8" t="s">
        <v>68</v>
      </c>
      <c r="C81" s="20" t="s">
        <v>1184</v>
      </c>
    </row>
    <row r="82" spans="1:3" ht="60">
      <c r="A82" s="5">
        <v>261</v>
      </c>
      <c r="B82" s="7" t="s">
        <v>69</v>
      </c>
      <c r="C82" s="21" t="s">
        <v>763</v>
      </c>
    </row>
    <row r="83" spans="1:3" ht="45" customHeight="1">
      <c r="A83" s="5">
        <v>262</v>
      </c>
      <c r="B83" s="7" t="s">
        <v>70</v>
      </c>
      <c r="C83" s="17" t="s">
        <v>764</v>
      </c>
    </row>
    <row r="84" spans="1:3" ht="45" customHeight="1">
      <c r="A84" s="23">
        <v>2700</v>
      </c>
      <c r="B84" s="8" t="s">
        <v>71</v>
      </c>
      <c r="C84" s="20" t="s">
        <v>765</v>
      </c>
    </row>
    <row r="85" spans="1:3" ht="45" customHeight="1">
      <c r="A85" s="5">
        <v>271</v>
      </c>
      <c r="B85" s="7" t="s">
        <v>72</v>
      </c>
      <c r="C85" s="21" t="s">
        <v>766</v>
      </c>
    </row>
    <row r="86" spans="1:3" ht="60">
      <c r="A86" s="5">
        <v>272</v>
      </c>
      <c r="B86" s="7" t="s">
        <v>73</v>
      </c>
      <c r="C86" s="21" t="s">
        <v>1379</v>
      </c>
    </row>
    <row r="87" spans="1:3" ht="45" customHeight="1">
      <c r="A87" s="5">
        <v>273</v>
      </c>
      <c r="B87" s="7" t="s">
        <v>74</v>
      </c>
      <c r="C87" s="17" t="s">
        <v>1328</v>
      </c>
    </row>
    <row r="88" spans="1:3" ht="45" customHeight="1">
      <c r="A88" s="5">
        <v>274</v>
      </c>
      <c r="B88" s="7" t="s">
        <v>75</v>
      </c>
      <c r="C88" s="21" t="s">
        <v>767</v>
      </c>
    </row>
    <row r="89" spans="1:3" ht="45" customHeight="1">
      <c r="A89" s="5">
        <v>275</v>
      </c>
      <c r="B89" s="7" t="s">
        <v>76</v>
      </c>
      <c r="C89" s="17" t="s">
        <v>768</v>
      </c>
    </row>
    <row r="90" spans="1:3" ht="45" customHeight="1">
      <c r="A90" s="23">
        <v>2800</v>
      </c>
      <c r="B90" s="8" t="s">
        <v>77</v>
      </c>
      <c r="C90" s="20" t="s">
        <v>769</v>
      </c>
    </row>
    <row r="91" spans="1:3" ht="45" customHeight="1">
      <c r="A91" s="5">
        <v>281</v>
      </c>
      <c r="B91" s="7" t="s">
        <v>78</v>
      </c>
      <c r="C91" s="17" t="s">
        <v>1185</v>
      </c>
    </row>
    <row r="92" spans="1:3" ht="45" customHeight="1">
      <c r="A92" s="5">
        <v>282</v>
      </c>
      <c r="B92" s="7" t="s">
        <v>79</v>
      </c>
      <c r="C92" s="17" t="s">
        <v>770</v>
      </c>
    </row>
    <row r="93" spans="1:3" ht="45" customHeight="1">
      <c r="A93" s="5">
        <v>283</v>
      </c>
      <c r="B93" s="7" t="s">
        <v>1186</v>
      </c>
      <c r="C93" s="21" t="s">
        <v>771</v>
      </c>
    </row>
    <row r="94" spans="1:3" ht="45" customHeight="1">
      <c r="A94" s="23">
        <v>2900</v>
      </c>
      <c r="B94" s="8" t="s">
        <v>80</v>
      </c>
      <c r="C94" s="20" t="s">
        <v>772</v>
      </c>
    </row>
    <row r="95" spans="1:3" ht="105">
      <c r="A95" s="5">
        <v>291</v>
      </c>
      <c r="B95" s="7" t="s">
        <v>81</v>
      </c>
      <c r="C95" s="21" t="s">
        <v>773</v>
      </c>
    </row>
    <row r="96" spans="1:3" ht="45" customHeight="1">
      <c r="A96" s="5">
        <v>292</v>
      </c>
      <c r="B96" s="7" t="s">
        <v>82</v>
      </c>
      <c r="C96" s="17" t="s">
        <v>1187</v>
      </c>
    </row>
    <row r="97" spans="1:3" ht="60">
      <c r="A97" s="5">
        <v>293</v>
      </c>
      <c r="B97" s="7" t="s">
        <v>1282</v>
      </c>
      <c r="C97" s="21" t="s">
        <v>774</v>
      </c>
    </row>
    <row r="98" spans="1:3" ht="60">
      <c r="A98" s="5">
        <v>294</v>
      </c>
      <c r="B98" s="7" t="s">
        <v>83</v>
      </c>
      <c r="C98" s="21" t="s">
        <v>775</v>
      </c>
    </row>
    <row r="99" spans="1:3" ht="45" customHeight="1">
      <c r="A99" s="5">
        <v>295</v>
      </c>
      <c r="B99" s="7" t="s">
        <v>84</v>
      </c>
      <c r="C99" s="17" t="s">
        <v>776</v>
      </c>
    </row>
    <row r="100" spans="1:3" ht="60">
      <c r="A100" s="5">
        <v>296</v>
      </c>
      <c r="B100" s="7" t="s">
        <v>85</v>
      </c>
      <c r="C100" s="21" t="s">
        <v>1188</v>
      </c>
    </row>
    <row r="101" spans="1:3" ht="45" customHeight="1">
      <c r="A101" s="5">
        <v>297</v>
      </c>
      <c r="B101" s="7" t="s">
        <v>86</v>
      </c>
      <c r="C101" s="17" t="s">
        <v>777</v>
      </c>
    </row>
    <row r="102" spans="1:3" ht="45" customHeight="1">
      <c r="A102" s="5">
        <v>298</v>
      </c>
      <c r="B102" s="7" t="s">
        <v>87</v>
      </c>
      <c r="C102" s="21" t="s">
        <v>1189</v>
      </c>
    </row>
    <row r="103" spans="1:3" ht="45" customHeight="1">
      <c r="A103" s="5">
        <v>299</v>
      </c>
      <c r="B103" s="7" t="s">
        <v>88</v>
      </c>
      <c r="C103" s="17" t="s">
        <v>778</v>
      </c>
    </row>
    <row r="104" spans="1:3" ht="45" customHeight="1">
      <c r="A104" s="23">
        <v>3000</v>
      </c>
      <c r="B104" s="8" t="s">
        <v>89</v>
      </c>
      <c r="C104" s="24" t="s">
        <v>789</v>
      </c>
    </row>
    <row r="105" spans="1:3" ht="45" customHeight="1">
      <c r="A105" s="23">
        <v>3100</v>
      </c>
      <c r="B105" s="8" t="s">
        <v>90</v>
      </c>
      <c r="C105" s="24" t="s">
        <v>790</v>
      </c>
    </row>
    <row r="106" spans="1:3" ht="45" customHeight="1">
      <c r="A106" s="5">
        <v>311</v>
      </c>
      <c r="B106" s="7" t="s">
        <v>91</v>
      </c>
      <c r="C106" s="17" t="s">
        <v>791</v>
      </c>
    </row>
    <row r="107" spans="1:3" ht="45" customHeight="1">
      <c r="A107" s="5">
        <v>312</v>
      </c>
      <c r="B107" s="7" t="s">
        <v>92</v>
      </c>
      <c r="C107" s="17" t="s">
        <v>792</v>
      </c>
    </row>
    <row r="108" spans="1:3" ht="45" customHeight="1">
      <c r="A108" s="5">
        <v>313</v>
      </c>
      <c r="B108" s="7" t="s">
        <v>93</v>
      </c>
      <c r="C108" s="17" t="s">
        <v>1380</v>
      </c>
    </row>
    <row r="109" spans="1:3" ht="45" customHeight="1">
      <c r="A109" s="5">
        <v>314</v>
      </c>
      <c r="B109" s="7" t="s">
        <v>94</v>
      </c>
      <c r="C109" s="17" t="s">
        <v>793</v>
      </c>
    </row>
    <row r="110" spans="1:3" ht="45" customHeight="1">
      <c r="A110" s="5">
        <v>315</v>
      </c>
      <c r="B110" s="7" t="s">
        <v>95</v>
      </c>
      <c r="C110" s="17" t="s">
        <v>794</v>
      </c>
    </row>
    <row r="111" spans="1:3" ht="90">
      <c r="A111" s="5">
        <v>316</v>
      </c>
      <c r="B111" s="7" t="s">
        <v>327</v>
      </c>
      <c r="C111" s="21" t="s">
        <v>795</v>
      </c>
    </row>
    <row r="112" spans="1:3" ht="75" customHeight="1">
      <c r="A112" s="5">
        <v>317</v>
      </c>
      <c r="B112" s="7" t="s">
        <v>96</v>
      </c>
      <c r="C112" s="21" t="s">
        <v>796</v>
      </c>
    </row>
    <row r="113" spans="1:3" ht="45" customHeight="1">
      <c r="A113" s="5">
        <v>318</v>
      </c>
      <c r="B113" s="7" t="s">
        <v>97</v>
      </c>
      <c r="C113" s="21" t="s">
        <v>797</v>
      </c>
    </row>
    <row r="114" spans="1:3" ht="75" customHeight="1">
      <c r="A114" s="5">
        <v>319</v>
      </c>
      <c r="B114" s="7" t="s">
        <v>98</v>
      </c>
      <c r="C114" s="21" t="s">
        <v>798</v>
      </c>
    </row>
    <row r="115" spans="1:3" ht="45" customHeight="1">
      <c r="A115" s="23">
        <v>3200</v>
      </c>
      <c r="B115" s="8" t="s">
        <v>99</v>
      </c>
      <c r="C115" s="20" t="s">
        <v>799</v>
      </c>
    </row>
    <row r="116" spans="1:3" ht="45" customHeight="1">
      <c r="A116" s="5">
        <v>321</v>
      </c>
      <c r="B116" s="7" t="s">
        <v>100</v>
      </c>
      <c r="C116" s="17" t="s">
        <v>800</v>
      </c>
    </row>
    <row r="117" spans="1:3" ht="45" customHeight="1">
      <c r="A117" s="5">
        <v>322</v>
      </c>
      <c r="B117" s="7" t="s">
        <v>101</v>
      </c>
      <c r="C117" s="17" t="s">
        <v>801</v>
      </c>
    </row>
    <row r="118" spans="1:3" ht="45" customHeight="1">
      <c r="A118" s="5">
        <v>323</v>
      </c>
      <c r="B118" s="7" t="s">
        <v>315</v>
      </c>
      <c r="C118" s="21" t="s">
        <v>1190</v>
      </c>
    </row>
    <row r="119" spans="1:3" ht="45" customHeight="1">
      <c r="A119" s="5">
        <v>324</v>
      </c>
      <c r="B119" s="7" t="s">
        <v>102</v>
      </c>
      <c r="C119" s="17" t="s">
        <v>802</v>
      </c>
    </row>
    <row r="120" spans="1:3" ht="45" customHeight="1">
      <c r="A120" s="5">
        <v>325</v>
      </c>
      <c r="B120" s="7" t="s">
        <v>103</v>
      </c>
      <c r="C120" s="17" t="s">
        <v>803</v>
      </c>
    </row>
    <row r="121" spans="1:3" ht="60">
      <c r="A121" s="5">
        <v>326</v>
      </c>
      <c r="B121" s="7" t="s">
        <v>104</v>
      </c>
      <c r="C121" s="21" t="s">
        <v>804</v>
      </c>
    </row>
    <row r="122" spans="1:3" ht="45" customHeight="1">
      <c r="A122" s="5">
        <v>327</v>
      </c>
      <c r="B122" s="7" t="s">
        <v>105</v>
      </c>
      <c r="C122" s="17" t="s">
        <v>805</v>
      </c>
    </row>
    <row r="123" spans="1:3" ht="45" customHeight="1">
      <c r="A123" s="5">
        <v>328</v>
      </c>
      <c r="B123" s="7" t="s">
        <v>106</v>
      </c>
      <c r="C123" s="17" t="s">
        <v>806</v>
      </c>
    </row>
    <row r="124" spans="1:3" ht="60" customHeight="1">
      <c r="A124" s="5">
        <v>329</v>
      </c>
      <c r="B124" s="7" t="s">
        <v>107</v>
      </c>
      <c r="C124" s="21" t="s">
        <v>1381</v>
      </c>
    </row>
    <row r="125" spans="1:3" ht="75">
      <c r="A125" s="23">
        <v>3300</v>
      </c>
      <c r="B125" s="8" t="s">
        <v>1283</v>
      </c>
      <c r="C125" s="24" t="s">
        <v>807</v>
      </c>
    </row>
    <row r="126" spans="1:3" ht="75">
      <c r="A126" s="5">
        <v>331</v>
      </c>
      <c r="B126" s="7" t="s">
        <v>123</v>
      </c>
      <c r="C126" s="21" t="s">
        <v>808</v>
      </c>
    </row>
    <row r="127" spans="1:3" ht="90">
      <c r="A127" s="5">
        <v>332</v>
      </c>
      <c r="B127" s="7" t="s">
        <v>108</v>
      </c>
      <c r="C127" s="21" t="s">
        <v>809</v>
      </c>
    </row>
    <row r="128" spans="1:3" ht="150">
      <c r="A128" s="5">
        <v>333</v>
      </c>
      <c r="B128" s="7" t="s">
        <v>109</v>
      </c>
      <c r="C128" s="21" t="s">
        <v>1382</v>
      </c>
    </row>
    <row r="129" spans="1:3" ht="75">
      <c r="A129" s="5">
        <v>334</v>
      </c>
      <c r="B129" s="7" t="s">
        <v>110</v>
      </c>
      <c r="C129" s="21" t="s">
        <v>810</v>
      </c>
    </row>
    <row r="130" spans="1:3" ht="45" customHeight="1">
      <c r="A130" s="5">
        <v>335</v>
      </c>
      <c r="B130" s="7" t="s">
        <v>111</v>
      </c>
      <c r="C130" s="21" t="s">
        <v>811</v>
      </c>
    </row>
    <row r="131" spans="1:3" ht="240" customHeight="1">
      <c r="A131" s="5">
        <v>336</v>
      </c>
      <c r="B131" s="7" t="s">
        <v>1191</v>
      </c>
      <c r="C131" s="21" t="s">
        <v>812</v>
      </c>
    </row>
    <row r="132" spans="1:3" ht="105">
      <c r="A132" s="5">
        <v>337</v>
      </c>
      <c r="B132" s="7" t="s">
        <v>112</v>
      </c>
      <c r="C132" s="21" t="s">
        <v>1192</v>
      </c>
    </row>
    <row r="133" spans="1:3" ht="45" customHeight="1">
      <c r="A133" s="5">
        <v>338</v>
      </c>
      <c r="B133" s="7" t="s">
        <v>113</v>
      </c>
      <c r="C133" s="17" t="s">
        <v>813</v>
      </c>
    </row>
    <row r="134" spans="1:3" ht="45" customHeight="1">
      <c r="A134" s="5">
        <v>339</v>
      </c>
      <c r="B134" s="7" t="s">
        <v>114</v>
      </c>
      <c r="C134" s="21" t="s">
        <v>814</v>
      </c>
    </row>
    <row r="135" spans="1:3" ht="45" customHeight="1">
      <c r="A135" s="23">
        <v>3400</v>
      </c>
      <c r="B135" s="8" t="s">
        <v>115</v>
      </c>
      <c r="C135" s="20" t="s">
        <v>815</v>
      </c>
    </row>
    <row r="136" spans="1:3" ht="75">
      <c r="A136" s="5">
        <v>341</v>
      </c>
      <c r="B136" s="7" t="s">
        <v>293</v>
      </c>
      <c r="C136" s="21" t="s">
        <v>816</v>
      </c>
    </row>
    <row r="137" spans="1:3" ht="45" customHeight="1">
      <c r="A137" s="5">
        <v>342</v>
      </c>
      <c r="B137" s="7" t="s">
        <v>116</v>
      </c>
      <c r="C137" s="17" t="s">
        <v>817</v>
      </c>
    </row>
    <row r="138" spans="1:3" ht="45" customHeight="1">
      <c r="A138" s="5">
        <v>343</v>
      </c>
      <c r="B138" s="7" t="s">
        <v>117</v>
      </c>
      <c r="C138" s="17" t="s">
        <v>818</v>
      </c>
    </row>
    <row r="139" spans="1:3" ht="105">
      <c r="A139" s="5">
        <v>344</v>
      </c>
      <c r="B139" s="7" t="s">
        <v>328</v>
      </c>
      <c r="C139" s="21" t="s">
        <v>819</v>
      </c>
    </row>
    <row r="140" spans="1:3" ht="75">
      <c r="A140" s="5">
        <v>345</v>
      </c>
      <c r="B140" s="7" t="s">
        <v>118</v>
      </c>
      <c r="C140" s="21" t="s">
        <v>820</v>
      </c>
    </row>
    <row r="141" spans="1:3" ht="45" customHeight="1">
      <c r="A141" s="5">
        <v>346</v>
      </c>
      <c r="B141" s="7" t="s">
        <v>119</v>
      </c>
      <c r="C141" s="17" t="s">
        <v>821</v>
      </c>
    </row>
    <row r="142" spans="1:3" ht="90">
      <c r="A142" s="5">
        <v>347</v>
      </c>
      <c r="B142" s="7" t="s">
        <v>120</v>
      </c>
      <c r="C142" s="21" t="s">
        <v>1193</v>
      </c>
    </row>
    <row r="143" spans="1:3" ht="45" customHeight="1">
      <c r="A143" s="5">
        <v>348</v>
      </c>
      <c r="B143" s="7" t="s">
        <v>121</v>
      </c>
      <c r="C143" s="21" t="s">
        <v>822</v>
      </c>
    </row>
    <row r="144" spans="1:3" ht="90">
      <c r="A144" s="5">
        <v>349</v>
      </c>
      <c r="B144" s="7" t="s">
        <v>122</v>
      </c>
      <c r="C144" s="21" t="s">
        <v>823</v>
      </c>
    </row>
    <row r="145" spans="1:3" ht="60">
      <c r="A145" s="23">
        <v>3500</v>
      </c>
      <c r="B145" s="8" t="s">
        <v>1284</v>
      </c>
      <c r="C145" s="24" t="s">
        <v>1194</v>
      </c>
    </row>
    <row r="146" spans="1:3" ht="45">
      <c r="A146" s="5">
        <v>351</v>
      </c>
      <c r="B146" s="7" t="s">
        <v>124</v>
      </c>
      <c r="C146" s="21" t="s">
        <v>824</v>
      </c>
    </row>
    <row r="147" spans="1:3" ht="45">
      <c r="A147" s="5">
        <v>352</v>
      </c>
      <c r="B147" s="7" t="s">
        <v>611</v>
      </c>
      <c r="C147" s="21" t="s">
        <v>825</v>
      </c>
    </row>
    <row r="148" spans="1:3" ht="60">
      <c r="A148" s="5">
        <v>353</v>
      </c>
      <c r="B148" s="7" t="s">
        <v>294</v>
      </c>
      <c r="C148" s="21" t="s">
        <v>826</v>
      </c>
    </row>
    <row r="149" spans="1:3" ht="45" customHeight="1">
      <c r="A149" s="5">
        <v>354</v>
      </c>
      <c r="B149" s="7" t="s">
        <v>125</v>
      </c>
      <c r="C149" s="17" t="s">
        <v>827</v>
      </c>
    </row>
    <row r="150" spans="1:3" ht="45" customHeight="1">
      <c r="A150" s="5">
        <v>355</v>
      </c>
      <c r="B150" s="7" t="s">
        <v>129</v>
      </c>
      <c r="C150" s="17" t="s">
        <v>828</v>
      </c>
    </row>
    <row r="151" spans="1:3" ht="45" customHeight="1">
      <c r="A151" s="5">
        <v>356</v>
      </c>
      <c r="B151" s="7" t="s">
        <v>126</v>
      </c>
      <c r="C151" s="17" t="s">
        <v>829</v>
      </c>
    </row>
    <row r="152" spans="1:3" ht="75">
      <c r="A152" s="5">
        <v>357</v>
      </c>
      <c r="B152" s="7" t="s">
        <v>1195</v>
      </c>
      <c r="C152" s="21" t="s">
        <v>1329</v>
      </c>
    </row>
    <row r="153" spans="1:3" ht="75">
      <c r="A153" s="5">
        <v>358</v>
      </c>
      <c r="B153" s="7" t="s">
        <v>127</v>
      </c>
      <c r="C153" s="21" t="s">
        <v>830</v>
      </c>
    </row>
    <row r="154" spans="1:3" ht="45" customHeight="1">
      <c r="A154" s="5">
        <v>359</v>
      </c>
      <c r="B154" s="7" t="s">
        <v>128</v>
      </c>
      <c r="C154" s="17" t="s">
        <v>831</v>
      </c>
    </row>
    <row r="155" spans="1:3" ht="60">
      <c r="A155" s="23">
        <v>3600</v>
      </c>
      <c r="B155" s="8" t="s">
        <v>130</v>
      </c>
      <c r="C155" s="24" t="s">
        <v>1809</v>
      </c>
    </row>
    <row r="156" spans="1:3" ht="105" customHeight="1">
      <c r="A156" s="5">
        <v>361</v>
      </c>
      <c r="B156" s="7" t="s">
        <v>612</v>
      </c>
      <c r="C156" s="21" t="s">
        <v>832</v>
      </c>
    </row>
    <row r="157" spans="1:3" ht="150" customHeight="1">
      <c r="A157" s="5">
        <v>362</v>
      </c>
      <c r="B157" s="7" t="s">
        <v>613</v>
      </c>
      <c r="C157" s="21" t="s">
        <v>1196</v>
      </c>
    </row>
    <row r="158" spans="1:3" ht="45" customHeight="1">
      <c r="A158" s="5">
        <v>363</v>
      </c>
      <c r="B158" s="7" t="s">
        <v>329</v>
      </c>
      <c r="C158" s="17" t="s">
        <v>833</v>
      </c>
    </row>
    <row r="159" spans="1:3" ht="45" customHeight="1">
      <c r="A159" s="5">
        <v>364</v>
      </c>
      <c r="B159" s="7" t="s">
        <v>131</v>
      </c>
      <c r="C159" s="17" t="s">
        <v>834</v>
      </c>
    </row>
    <row r="160" spans="1:3" ht="45">
      <c r="A160" s="5">
        <v>365</v>
      </c>
      <c r="B160" s="7" t="s">
        <v>330</v>
      </c>
      <c r="C160" s="21" t="s">
        <v>835</v>
      </c>
    </row>
    <row r="161" spans="1:3" ht="45" customHeight="1">
      <c r="A161" s="5">
        <v>366</v>
      </c>
      <c r="B161" s="7" t="s">
        <v>132</v>
      </c>
      <c r="C161" s="17" t="s">
        <v>836</v>
      </c>
    </row>
    <row r="162" spans="1:3" ht="45" customHeight="1">
      <c r="A162" s="5">
        <v>369</v>
      </c>
      <c r="B162" s="7" t="s">
        <v>133</v>
      </c>
      <c r="C162" s="21" t="s">
        <v>837</v>
      </c>
    </row>
    <row r="163" spans="1:3" ht="45" customHeight="1">
      <c r="A163" s="23">
        <v>3700</v>
      </c>
      <c r="B163" s="8" t="s">
        <v>1285</v>
      </c>
      <c r="C163" s="20" t="s">
        <v>838</v>
      </c>
    </row>
    <row r="164" spans="1:3" ht="45">
      <c r="A164" s="5">
        <v>371</v>
      </c>
      <c r="B164" s="7" t="s">
        <v>134</v>
      </c>
      <c r="C164" s="21" t="s">
        <v>839</v>
      </c>
    </row>
    <row r="165" spans="1:3" ht="60">
      <c r="A165" s="5">
        <v>372</v>
      </c>
      <c r="B165" s="7" t="s">
        <v>135</v>
      </c>
      <c r="C165" s="21" t="s">
        <v>840</v>
      </c>
    </row>
    <row r="166" spans="1:3" ht="45">
      <c r="A166" s="5">
        <v>373</v>
      </c>
      <c r="B166" s="7" t="s">
        <v>331</v>
      </c>
      <c r="C166" s="21" t="s">
        <v>1330</v>
      </c>
    </row>
    <row r="167" spans="1:3" ht="45" customHeight="1">
      <c r="A167" s="5">
        <v>374</v>
      </c>
      <c r="B167" s="7" t="s">
        <v>332</v>
      </c>
      <c r="C167" s="21" t="s">
        <v>841</v>
      </c>
    </row>
    <row r="168" spans="1:3" ht="60">
      <c r="A168" s="5">
        <v>375</v>
      </c>
      <c r="B168" s="7" t="s">
        <v>136</v>
      </c>
      <c r="C168" s="21" t="s">
        <v>842</v>
      </c>
    </row>
    <row r="169" spans="1:3" ht="60">
      <c r="A169" s="5">
        <v>376</v>
      </c>
      <c r="B169" s="7" t="s">
        <v>137</v>
      </c>
      <c r="C169" s="21" t="s">
        <v>843</v>
      </c>
    </row>
    <row r="170" spans="1:3" ht="60">
      <c r="A170" s="5">
        <v>377</v>
      </c>
      <c r="B170" s="7" t="s">
        <v>138</v>
      </c>
      <c r="C170" s="21" t="s">
        <v>1197</v>
      </c>
    </row>
    <row r="171" spans="1:3" ht="75">
      <c r="A171" s="5">
        <v>378</v>
      </c>
      <c r="B171" s="7" t="s">
        <v>295</v>
      </c>
      <c r="C171" s="21" t="s">
        <v>844</v>
      </c>
    </row>
    <row r="172" spans="1:3" ht="45" customHeight="1">
      <c r="A172" s="5">
        <v>379</v>
      </c>
      <c r="B172" s="7" t="s">
        <v>296</v>
      </c>
      <c r="C172" s="17" t="s">
        <v>845</v>
      </c>
    </row>
    <row r="173" spans="1:3" ht="45" customHeight="1">
      <c r="A173" s="23">
        <v>3800</v>
      </c>
      <c r="B173" s="8" t="s">
        <v>139</v>
      </c>
      <c r="C173" s="20" t="s">
        <v>846</v>
      </c>
    </row>
    <row r="174" spans="1:3" ht="105">
      <c r="A174" s="5">
        <v>381</v>
      </c>
      <c r="B174" s="7" t="s">
        <v>297</v>
      </c>
      <c r="C174" s="21" t="s">
        <v>847</v>
      </c>
    </row>
    <row r="175" spans="1:3" ht="75">
      <c r="A175" s="5">
        <v>382</v>
      </c>
      <c r="B175" s="7" t="s">
        <v>142</v>
      </c>
      <c r="C175" s="21" t="s">
        <v>848</v>
      </c>
    </row>
    <row r="176" spans="1:3" ht="105">
      <c r="A176" s="5">
        <v>383</v>
      </c>
      <c r="B176" s="7" t="s">
        <v>140</v>
      </c>
      <c r="C176" s="21" t="s">
        <v>849</v>
      </c>
    </row>
    <row r="177" spans="1:3" ht="90">
      <c r="A177" s="5">
        <v>384</v>
      </c>
      <c r="B177" s="7" t="s">
        <v>316</v>
      </c>
      <c r="C177" s="21" t="s">
        <v>850</v>
      </c>
    </row>
    <row r="178" spans="1:3" ht="45">
      <c r="A178" s="5">
        <v>385</v>
      </c>
      <c r="B178" s="7" t="s">
        <v>141</v>
      </c>
      <c r="C178" s="21" t="s">
        <v>851</v>
      </c>
    </row>
    <row r="179" spans="1:3" ht="45" customHeight="1">
      <c r="A179" s="23">
        <v>3900</v>
      </c>
      <c r="B179" s="8" t="s">
        <v>143</v>
      </c>
      <c r="C179" s="20" t="s">
        <v>852</v>
      </c>
    </row>
    <row r="180" spans="1:3" ht="135">
      <c r="A180" s="5">
        <v>391</v>
      </c>
      <c r="B180" s="7" t="s">
        <v>144</v>
      </c>
      <c r="C180" s="21" t="s">
        <v>1331</v>
      </c>
    </row>
    <row r="181" spans="1:3" ht="75">
      <c r="A181" s="5">
        <v>392</v>
      </c>
      <c r="B181" s="7" t="s">
        <v>145</v>
      </c>
      <c r="C181" s="21" t="s">
        <v>853</v>
      </c>
    </row>
    <row r="182" spans="1:3" ht="45" customHeight="1">
      <c r="A182" s="5">
        <v>393</v>
      </c>
      <c r="B182" s="7" t="s">
        <v>148</v>
      </c>
      <c r="C182" s="17" t="s">
        <v>854</v>
      </c>
    </row>
    <row r="183" spans="1:3" ht="45" customHeight="1">
      <c r="A183" s="5">
        <v>394</v>
      </c>
      <c r="B183" s="7" t="s">
        <v>1582</v>
      </c>
      <c r="C183" s="17" t="s">
        <v>855</v>
      </c>
    </row>
    <row r="184" spans="1:3" ht="75">
      <c r="A184" s="5">
        <v>395</v>
      </c>
      <c r="B184" s="7" t="s">
        <v>146</v>
      </c>
      <c r="C184" s="21" t="s">
        <v>856</v>
      </c>
    </row>
    <row r="185" spans="1:3" ht="120">
      <c r="A185" s="5">
        <v>396</v>
      </c>
      <c r="B185" s="7" t="s">
        <v>147</v>
      </c>
      <c r="C185" s="21" t="s">
        <v>857</v>
      </c>
    </row>
    <row r="186" spans="1:3" ht="30">
      <c r="A186" s="5">
        <v>397</v>
      </c>
      <c r="B186" s="7" t="s">
        <v>1583</v>
      </c>
      <c r="C186" s="21" t="s">
        <v>1802</v>
      </c>
    </row>
    <row r="187" spans="1:3" ht="30">
      <c r="A187" s="5">
        <v>398</v>
      </c>
      <c r="B187" s="7" t="s">
        <v>1806</v>
      </c>
      <c r="C187" s="21" t="s">
        <v>1807</v>
      </c>
    </row>
    <row r="188" spans="1:3" ht="90" customHeight="1">
      <c r="A188" s="5">
        <v>399</v>
      </c>
      <c r="B188" s="7" t="s">
        <v>149</v>
      </c>
      <c r="C188" s="21" t="s">
        <v>1198</v>
      </c>
    </row>
    <row r="189" spans="1:3" ht="45" customHeight="1">
      <c r="A189" s="23">
        <v>4000</v>
      </c>
      <c r="B189" s="8" t="s">
        <v>150</v>
      </c>
      <c r="C189" s="24" t="s">
        <v>859</v>
      </c>
    </row>
    <row r="190" spans="1:3" ht="45" customHeight="1">
      <c r="A190" s="23">
        <v>4100</v>
      </c>
      <c r="B190" s="8" t="s">
        <v>353</v>
      </c>
      <c r="C190" s="20" t="s">
        <v>860</v>
      </c>
    </row>
    <row r="191" spans="1:3" ht="45" customHeight="1">
      <c r="A191" s="5">
        <v>411</v>
      </c>
      <c r="B191" s="7" t="s">
        <v>151</v>
      </c>
      <c r="C191" s="17" t="s">
        <v>861</v>
      </c>
    </row>
    <row r="192" spans="1:3" ht="45" customHeight="1">
      <c r="A192" s="5">
        <v>412</v>
      </c>
      <c r="B192" s="7" t="s">
        <v>152</v>
      </c>
      <c r="C192" s="17" t="s">
        <v>862</v>
      </c>
    </row>
    <row r="193" spans="1:3" ht="45" customHeight="1">
      <c r="A193" s="5">
        <v>413</v>
      </c>
      <c r="B193" s="7" t="s">
        <v>153</v>
      </c>
      <c r="C193" s="17" t="s">
        <v>863</v>
      </c>
    </row>
    <row r="194" spans="1:3" ht="45" customHeight="1">
      <c r="A194" s="5">
        <v>414</v>
      </c>
      <c r="B194" s="7" t="s">
        <v>333</v>
      </c>
      <c r="C194" s="17" t="s">
        <v>864</v>
      </c>
    </row>
    <row r="195" spans="1:3" ht="105">
      <c r="A195" s="5">
        <v>415</v>
      </c>
      <c r="B195" s="7" t="s">
        <v>298</v>
      </c>
      <c r="C195" s="21" t="s">
        <v>865</v>
      </c>
    </row>
    <row r="196" spans="1:3" ht="60">
      <c r="A196" s="5">
        <v>416</v>
      </c>
      <c r="B196" s="7" t="s">
        <v>154</v>
      </c>
      <c r="C196" s="21" t="s">
        <v>866</v>
      </c>
    </row>
    <row r="197" spans="1:3" ht="60">
      <c r="A197" s="5">
        <v>417</v>
      </c>
      <c r="B197" s="7" t="s">
        <v>155</v>
      </c>
      <c r="C197" s="21" t="s">
        <v>867</v>
      </c>
    </row>
    <row r="198" spans="1:3" ht="60">
      <c r="A198" s="5">
        <v>418</v>
      </c>
      <c r="B198" s="7" t="s">
        <v>156</v>
      </c>
      <c r="C198" s="21" t="s">
        <v>868</v>
      </c>
    </row>
    <row r="199" spans="1:3" ht="45" customHeight="1">
      <c r="A199" s="5">
        <v>419</v>
      </c>
      <c r="B199" s="7" t="s">
        <v>620</v>
      </c>
      <c r="C199" s="21" t="s">
        <v>869</v>
      </c>
    </row>
    <row r="200" spans="1:3" ht="45" customHeight="1">
      <c r="A200" s="23">
        <v>4200</v>
      </c>
      <c r="B200" s="8" t="s">
        <v>614</v>
      </c>
      <c r="C200" s="20" t="s">
        <v>870</v>
      </c>
    </row>
    <row r="201" spans="1:3" ht="105">
      <c r="A201" s="5">
        <v>421</v>
      </c>
      <c r="B201" s="7" t="s">
        <v>615</v>
      </c>
      <c r="C201" s="21" t="s">
        <v>871</v>
      </c>
    </row>
    <row r="202" spans="1:3" ht="60">
      <c r="A202" s="5">
        <v>422</v>
      </c>
      <c r="B202" s="7" t="s">
        <v>334</v>
      </c>
      <c r="C202" s="21" t="s">
        <v>872</v>
      </c>
    </row>
    <row r="203" spans="1:3" ht="75">
      <c r="A203" s="5">
        <v>423</v>
      </c>
      <c r="B203" s="7" t="s">
        <v>616</v>
      </c>
      <c r="C203" s="21" t="s">
        <v>873</v>
      </c>
    </row>
    <row r="204" spans="1:3" ht="45" customHeight="1">
      <c r="A204" s="5">
        <v>424</v>
      </c>
      <c r="B204" s="7" t="s">
        <v>617</v>
      </c>
      <c r="C204" s="21" t="s">
        <v>1199</v>
      </c>
    </row>
    <row r="205" spans="1:3" ht="45" customHeight="1">
      <c r="A205" s="5">
        <v>425</v>
      </c>
      <c r="B205" s="7" t="s">
        <v>335</v>
      </c>
      <c r="C205" s="17" t="s">
        <v>874</v>
      </c>
    </row>
    <row r="206" spans="1:3" ht="75">
      <c r="A206" s="23">
        <v>4300</v>
      </c>
      <c r="B206" s="8" t="s">
        <v>157</v>
      </c>
      <c r="C206" s="24" t="s">
        <v>875</v>
      </c>
    </row>
    <row r="207" spans="1:3" ht="45" customHeight="1">
      <c r="A207" s="5">
        <v>431</v>
      </c>
      <c r="B207" s="7" t="s">
        <v>158</v>
      </c>
      <c r="C207" s="17" t="s">
        <v>876</v>
      </c>
    </row>
    <row r="208" spans="1:3" ht="45" customHeight="1">
      <c r="A208" s="5">
        <v>432</v>
      </c>
      <c r="B208" s="7" t="s">
        <v>159</v>
      </c>
      <c r="C208" s="17" t="s">
        <v>877</v>
      </c>
    </row>
    <row r="209" spans="1:3" ht="45" customHeight="1">
      <c r="A209" s="5">
        <v>433</v>
      </c>
      <c r="B209" s="7" t="s">
        <v>160</v>
      </c>
      <c r="C209" s="17" t="s">
        <v>878</v>
      </c>
    </row>
    <row r="210" spans="1:3" ht="45" customHeight="1">
      <c r="A210" s="5">
        <v>434</v>
      </c>
      <c r="B210" s="7" t="s">
        <v>619</v>
      </c>
      <c r="C210" s="17" t="s">
        <v>879</v>
      </c>
    </row>
    <row r="211" spans="1:3" ht="45" customHeight="1">
      <c r="A211" s="5">
        <v>435</v>
      </c>
      <c r="B211" s="7" t="s">
        <v>618</v>
      </c>
      <c r="C211" s="21" t="s">
        <v>880</v>
      </c>
    </row>
    <row r="212" spans="1:3" ht="45" customHeight="1">
      <c r="A212" s="5">
        <v>436</v>
      </c>
      <c r="B212" s="7" t="s">
        <v>161</v>
      </c>
      <c r="C212" s="17" t="s">
        <v>881</v>
      </c>
    </row>
    <row r="213" spans="1:3" ht="45" customHeight="1">
      <c r="A213" s="5">
        <v>437</v>
      </c>
      <c r="B213" s="7" t="s">
        <v>162</v>
      </c>
      <c r="C213" s="17" t="s">
        <v>882</v>
      </c>
    </row>
    <row r="214" spans="1:3" ht="45" customHeight="1">
      <c r="A214" s="5">
        <v>438</v>
      </c>
      <c r="B214" s="7" t="s">
        <v>1572</v>
      </c>
      <c r="C214" s="17" t="s">
        <v>1803</v>
      </c>
    </row>
    <row r="215" spans="1:3" ht="45" customHeight="1">
      <c r="A215" s="5">
        <v>439</v>
      </c>
      <c r="B215" s="7" t="s">
        <v>1143</v>
      </c>
      <c r="C215" s="17" t="s">
        <v>1804</v>
      </c>
    </row>
    <row r="216" spans="1:3" ht="45" customHeight="1">
      <c r="A216" s="23">
        <v>4400</v>
      </c>
      <c r="B216" s="8" t="s">
        <v>163</v>
      </c>
      <c r="C216" s="20" t="s">
        <v>883</v>
      </c>
    </row>
    <row r="217" spans="1:3" ht="45" customHeight="1">
      <c r="A217" s="5">
        <v>441</v>
      </c>
      <c r="B217" s="7" t="s">
        <v>164</v>
      </c>
      <c r="C217" s="17" t="s">
        <v>884</v>
      </c>
    </row>
    <row r="218" spans="1:3" ht="45" customHeight="1">
      <c r="A218" s="5">
        <v>442</v>
      </c>
      <c r="B218" s="7" t="s">
        <v>165</v>
      </c>
      <c r="C218" s="17" t="s">
        <v>885</v>
      </c>
    </row>
    <row r="219" spans="1:3" ht="45" customHeight="1">
      <c r="A219" s="5">
        <v>443</v>
      </c>
      <c r="B219" s="7" t="s">
        <v>299</v>
      </c>
      <c r="C219" s="17" t="s">
        <v>886</v>
      </c>
    </row>
    <row r="220" spans="1:3" ht="45" customHeight="1">
      <c r="A220" s="5">
        <v>444</v>
      </c>
      <c r="B220" s="7" t="s">
        <v>336</v>
      </c>
      <c r="C220" s="17" t="s">
        <v>887</v>
      </c>
    </row>
    <row r="221" spans="1:3" ht="45" customHeight="1">
      <c r="A221" s="5">
        <v>445</v>
      </c>
      <c r="B221" s="7" t="s">
        <v>621</v>
      </c>
      <c r="C221" s="17" t="s">
        <v>888</v>
      </c>
    </row>
    <row r="222" spans="1:3" ht="45" customHeight="1">
      <c r="A222" s="5">
        <v>446</v>
      </c>
      <c r="B222" s="7" t="s">
        <v>300</v>
      </c>
      <c r="C222" s="17" t="s">
        <v>889</v>
      </c>
    </row>
    <row r="223" spans="1:3" ht="45" customHeight="1">
      <c r="A223" s="5">
        <v>447</v>
      </c>
      <c r="B223" s="7" t="s">
        <v>1200</v>
      </c>
      <c r="C223" s="17" t="s">
        <v>890</v>
      </c>
    </row>
    <row r="224" spans="1:3" ht="45" customHeight="1">
      <c r="A224" s="5">
        <v>448</v>
      </c>
      <c r="B224" s="7" t="s">
        <v>166</v>
      </c>
      <c r="C224" s="17" t="s">
        <v>891</v>
      </c>
    </row>
    <row r="225" spans="1:3" ht="45" customHeight="1">
      <c r="A225" s="23">
        <v>4500</v>
      </c>
      <c r="B225" s="8" t="s">
        <v>167</v>
      </c>
      <c r="C225" s="24" t="s">
        <v>892</v>
      </c>
    </row>
    <row r="226" spans="1:3" ht="45" customHeight="1">
      <c r="A226" s="5">
        <v>451</v>
      </c>
      <c r="B226" s="7" t="s">
        <v>168</v>
      </c>
      <c r="C226" s="21" t="s">
        <v>893</v>
      </c>
    </row>
    <row r="227" spans="1:3" ht="45" customHeight="1">
      <c r="A227" s="5">
        <v>452</v>
      </c>
      <c r="B227" s="7" t="s">
        <v>169</v>
      </c>
      <c r="C227" s="21" t="s">
        <v>894</v>
      </c>
    </row>
    <row r="228" spans="1:3" ht="45" customHeight="1">
      <c r="A228" s="5">
        <v>459</v>
      </c>
      <c r="B228" s="7" t="s">
        <v>1573</v>
      </c>
      <c r="C228" s="21" t="s">
        <v>1805</v>
      </c>
    </row>
    <row r="229" spans="1:3" ht="45" customHeight="1">
      <c r="A229" s="23">
        <v>4600</v>
      </c>
      <c r="B229" s="8" t="s">
        <v>1459</v>
      </c>
      <c r="C229" s="20" t="s">
        <v>895</v>
      </c>
    </row>
    <row r="230" spans="1:3" ht="45" customHeight="1">
      <c r="A230" s="5">
        <v>461</v>
      </c>
      <c r="B230" s="7" t="s">
        <v>170</v>
      </c>
      <c r="C230" s="17" t="s">
        <v>896</v>
      </c>
    </row>
    <row r="231" spans="1:3" ht="45" customHeight="1">
      <c r="A231" s="5">
        <v>462</v>
      </c>
      <c r="B231" s="7" t="s">
        <v>171</v>
      </c>
      <c r="C231" s="17" t="s">
        <v>1201</v>
      </c>
    </row>
    <row r="232" spans="1:3" ht="45" customHeight="1">
      <c r="A232" s="5">
        <v>463</v>
      </c>
      <c r="B232" s="7" t="s">
        <v>337</v>
      </c>
      <c r="C232" s="17" t="s">
        <v>897</v>
      </c>
    </row>
    <row r="233" spans="1:3" ht="60">
      <c r="A233" s="5">
        <v>464</v>
      </c>
      <c r="B233" s="7" t="s">
        <v>622</v>
      </c>
      <c r="C233" s="21" t="s">
        <v>898</v>
      </c>
    </row>
    <row r="234" spans="1:3" ht="45" customHeight="1">
      <c r="A234" s="5">
        <v>465</v>
      </c>
      <c r="B234" s="7" t="s">
        <v>623</v>
      </c>
      <c r="C234" s="17" t="s">
        <v>899</v>
      </c>
    </row>
    <row r="235" spans="1:3" ht="45" customHeight="1">
      <c r="A235" s="5">
        <v>466</v>
      </c>
      <c r="B235" s="7" t="s">
        <v>172</v>
      </c>
      <c r="C235" s="21" t="s">
        <v>900</v>
      </c>
    </row>
    <row r="236" spans="1:3" ht="45" customHeight="1">
      <c r="A236" s="23">
        <v>4700</v>
      </c>
      <c r="B236" s="8" t="s">
        <v>1574</v>
      </c>
      <c r="C236" s="24" t="s">
        <v>1794</v>
      </c>
    </row>
    <row r="237" spans="1:3" ht="45" customHeight="1">
      <c r="A237" s="5">
        <v>471</v>
      </c>
      <c r="B237" s="7" t="s">
        <v>1575</v>
      </c>
      <c r="C237" s="21" t="s">
        <v>1795</v>
      </c>
    </row>
    <row r="238" spans="1:3" ht="45" customHeight="1">
      <c r="A238" s="23">
        <v>4800</v>
      </c>
      <c r="B238" s="8" t="s">
        <v>1576</v>
      </c>
      <c r="C238" s="24" t="s">
        <v>1796</v>
      </c>
    </row>
    <row r="239" spans="1:3" ht="60">
      <c r="A239" s="5">
        <v>481</v>
      </c>
      <c r="B239" s="7" t="s">
        <v>1577</v>
      </c>
      <c r="C239" s="21" t="s">
        <v>1797</v>
      </c>
    </row>
    <row r="240" spans="1:3" ht="45" customHeight="1">
      <c r="A240" s="5">
        <v>482</v>
      </c>
      <c r="B240" s="7" t="s">
        <v>1585</v>
      </c>
      <c r="C240" s="21" t="s">
        <v>1798</v>
      </c>
    </row>
    <row r="241" spans="1:3" ht="60">
      <c r="A241" s="5">
        <v>483</v>
      </c>
      <c r="B241" s="7" t="s">
        <v>1586</v>
      </c>
      <c r="C241" s="21" t="s">
        <v>1799</v>
      </c>
    </row>
    <row r="242" spans="1:3" ht="60">
      <c r="A242" s="5">
        <v>484</v>
      </c>
      <c r="B242" s="7" t="s">
        <v>1587</v>
      </c>
      <c r="C242" s="21" t="s">
        <v>1800</v>
      </c>
    </row>
    <row r="243" spans="1:3" ht="60">
      <c r="A243" s="5">
        <v>485</v>
      </c>
      <c r="B243" s="7" t="s">
        <v>1578</v>
      </c>
      <c r="C243" s="21" t="s">
        <v>1801</v>
      </c>
    </row>
    <row r="244" spans="1:3" ht="45" customHeight="1">
      <c r="A244" s="23">
        <v>4900</v>
      </c>
      <c r="B244" s="8" t="s">
        <v>173</v>
      </c>
      <c r="C244" s="20" t="s">
        <v>901</v>
      </c>
    </row>
    <row r="245" spans="1:3" ht="45" customHeight="1">
      <c r="A245" s="5">
        <v>491</v>
      </c>
      <c r="B245" s="7" t="s">
        <v>174</v>
      </c>
      <c r="C245" s="17" t="s">
        <v>902</v>
      </c>
    </row>
    <row r="246" spans="1:3" ht="45" customHeight="1">
      <c r="A246" s="5">
        <v>492</v>
      </c>
      <c r="B246" s="7" t="s">
        <v>175</v>
      </c>
      <c r="C246" s="17" t="s">
        <v>903</v>
      </c>
    </row>
    <row r="247" spans="1:3" ht="45" customHeight="1">
      <c r="A247" s="5">
        <v>493</v>
      </c>
      <c r="B247" s="7" t="s">
        <v>185</v>
      </c>
      <c r="C247" s="17" t="s">
        <v>904</v>
      </c>
    </row>
    <row r="248" spans="1:3" ht="45" customHeight="1">
      <c r="A248" s="23">
        <v>5000</v>
      </c>
      <c r="B248" s="8" t="s">
        <v>186</v>
      </c>
      <c r="C248" s="24" t="s">
        <v>961</v>
      </c>
    </row>
    <row r="249" spans="1:3" ht="60">
      <c r="A249" s="23">
        <v>5100</v>
      </c>
      <c r="B249" s="8" t="s">
        <v>1368</v>
      </c>
      <c r="C249" s="24" t="s">
        <v>962</v>
      </c>
    </row>
    <row r="250" spans="1:3" ht="45" customHeight="1">
      <c r="A250" s="5">
        <v>511</v>
      </c>
      <c r="B250" s="7" t="s">
        <v>176</v>
      </c>
      <c r="C250" s="21" t="s">
        <v>963</v>
      </c>
    </row>
    <row r="251" spans="1:3" ht="45" customHeight="1">
      <c r="A251" s="5">
        <v>512</v>
      </c>
      <c r="B251" s="7" t="s">
        <v>177</v>
      </c>
      <c r="C251" s="17" t="s">
        <v>964</v>
      </c>
    </row>
    <row r="252" spans="1:3" ht="45" customHeight="1">
      <c r="A252" s="5">
        <v>513</v>
      </c>
      <c r="B252" s="7" t="s">
        <v>338</v>
      </c>
      <c r="C252" s="17" t="s">
        <v>965</v>
      </c>
    </row>
    <row r="253" spans="1:3" ht="60">
      <c r="A253" s="5">
        <v>514</v>
      </c>
      <c r="B253" s="7" t="s">
        <v>1202</v>
      </c>
      <c r="C253" s="21" t="s">
        <v>966</v>
      </c>
    </row>
    <row r="254" spans="1:3" ht="90">
      <c r="A254" s="5">
        <v>515</v>
      </c>
      <c r="B254" s="7" t="s">
        <v>178</v>
      </c>
      <c r="C254" s="21" t="s">
        <v>967</v>
      </c>
    </row>
    <row r="255" spans="1:3" ht="90" customHeight="1">
      <c r="A255" s="5">
        <v>519</v>
      </c>
      <c r="B255" s="7" t="s">
        <v>179</v>
      </c>
      <c r="C255" s="21" t="s">
        <v>1203</v>
      </c>
    </row>
    <row r="256" spans="1:3" ht="45" customHeight="1">
      <c r="A256" s="23">
        <v>5200</v>
      </c>
      <c r="B256" s="8" t="s">
        <v>180</v>
      </c>
      <c r="C256" s="24" t="s">
        <v>968</v>
      </c>
    </row>
    <row r="257" spans="1:3" ht="45" customHeight="1">
      <c r="A257" s="5">
        <v>521</v>
      </c>
      <c r="B257" s="7" t="s">
        <v>339</v>
      </c>
      <c r="C257" s="17" t="s">
        <v>969</v>
      </c>
    </row>
    <row r="258" spans="1:3" ht="45" customHeight="1">
      <c r="A258" s="5">
        <v>522</v>
      </c>
      <c r="B258" s="7" t="s">
        <v>181</v>
      </c>
      <c r="C258" s="17" t="s">
        <v>970</v>
      </c>
    </row>
    <row r="259" spans="1:3" ht="45" customHeight="1">
      <c r="A259" s="5">
        <v>523</v>
      </c>
      <c r="B259" s="7" t="s">
        <v>1204</v>
      </c>
      <c r="C259" s="17" t="s">
        <v>971</v>
      </c>
    </row>
    <row r="260" spans="1:3" ht="45" customHeight="1">
      <c r="A260" s="5">
        <v>529</v>
      </c>
      <c r="B260" s="7" t="s">
        <v>182</v>
      </c>
      <c r="C260" s="21" t="s">
        <v>972</v>
      </c>
    </row>
    <row r="261" spans="1:3" ht="45" customHeight="1">
      <c r="A261" s="23">
        <v>5300</v>
      </c>
      <c r="B261" s="8" t="s">
        <v>317</v>
      </c>
      <c r="C261" s="24" t="s">
        <v>973</v>
      </c>
    </row>
    <row r="262" spans="1:3" ht="90">
      <c r="A262" s="5">
        <v>531</v>
      </c>
      <c r="B262" s="7" t="s">
        <v>183</v>
      </c>
      <c r="C262" s="21" t="s">
        <v>1205</v>
      </c>
    </row>
    <row r="263" spans="1:3" ht="60">
      <c r="A263" s="5">
        <v>532</v>
      </c>
      <c r="B263" s="7" t="s">
        <v>184</v>
      </c>
      <c r="C263" s="21" t="s">
        <v>974</v>
      </c>
    </row>
    <row r="264" spans="1:3" ht="45" customHeight="1">
      <c r="A264" s="23">
        <v>5400</v>
      </c>
      <c r="B264" s="8" t="s">
        <v>1353</v>
      </c>
      <c r="C264" s="20" t="s">
        <v>975</v>
      </c>
    </row>
    <row r="265" spans="1:3" ht="45" customHeight="1">
      <c r="A265" s="5">
        <v>541</v>
      </c>
      <c r="B265" s="7" t="s">
        <v>1580</v>
      </c>
      <c r="C265" s="17" t="s">
        <v>976</v>
      </c>
    </row>
    <row r="266" spans="1:3" ht="60" customHeight="1">
      <c r="A266" s="5">
        <v>542</v>
      </c>
      <c r="B266" s="7" t="s">
        <v>301</v>
      </c>
      <c r="C266" s="21" t="s">
        <v>977</v>
      </c>
    </row>
    <row r="267" spans="1:3" ht="45" customHeight="1">
      <c r="A267" s="5">
        <v>543</v>
      </c>
      <c r="B267" s="7" t="s">
        <v>187</v>
      </c>
      <c r="C267" s="17" t="s">
        <v>978</v>
      </c>
    </row>
    <row r="268" spans="1:3" ht="45" customHeight="1">
      <c r="A268" s="5">
        <v>544</v>
      </c>
      <c r="B268" s="7" t="s">
        <v>188</v>
      </c>
      <c r="C268" s="21" t="s">
        <v>979</v>
      </c>
    </row>
    <row r="269" spans="1:3" ht="90">
      <c r="A269" s="5">
        <v>545</v>
      </c>
      <c r="B269" s="7" t="s">
        <v>189</v>
      </c>
      <c r="C269" s="21" t="s">
        <v>980</v>
      </c>
    </row>
    <row r="270" spans="1:3" ht="45" customHeight="1">
      <c r="A270" s="5">
        <v>549</v>
      </c>
      <c r="B270" s="7" t="s">
        <v>190</v>
      </c>
      <c r="C270" s="17" t="s">
        <v>981</v>
      </c>
    </row>
    <row r="271" spans="1:3" ht="45" customHeight="1">
      <c r="A271" s="23">
        <v>5500</v>
      </c>
      <c r="B271" s="8" t="s">
        <v>191</v>
      </c>
      <c r="C271" s="20" t="s">
        <v>982</v>
      </c>
    </row>
    <row r="272" spans="1:3" ht="90">
      <c r="A272" s="5">
        <v>551</v>
      </c>
      <c r="B272" s="7" t="s">
        <v>192</v>
      </c>
      <c r="C272" s="21" t="s">
        <v>983</v>
      </c>
    </row>
    <row r="273" spans="1:3" ht="75">
      <c r="A273" s="23">
        <v>5600</v>
      </c>
      <c r="B273" s="8" t="s">
        <v>302</v>
      </c>
      <c r="C273" s="24" t="s">
        <v>984</v>
      </c>
    </row>
    <row r="274" spans="1:3" ht="90">
      <c r="A274" s="5">
        <v>561</v>
      </c>
      <c r="B274" s="7" t="s">
        <v>193</v>
      </c>
      <c r="C274" s="21" t="s">
        <v>985</v>
      </c>
    </row>
    <row r="275" spans="1:3" ht="60">
      <c r="A275" s="5">
        <v>562</v>
      </c>
      <c r="B275" s="7" t="s">
        <v>194</v>
      </c>
      <c r="C275" s="21" t="s">
        <v>986</v>
      </c>
    </row>
    <row r="276" spans="1:3" ht="60">
      <c r="A276" s="5">
        <v>563</v>
      </c>
      <c r="B276" s="7" t="s">
        <v>195</v>
      </c>
      <c r="C276" s="21" t="s">
        <v>987</v>
      </c>
    </row>
    <row r="277" spans="1:3" ht="75">
      <c r="A277" s="5">
        <v>564</v>
      </c>
      <c r="B277" s="7" t="s">
        <v>196</v>
      </c>
      <c r="C277" s="21" t="s">
        <v>988</v>
      </c>
    </row>
    <row r="278" spans="1:3" ht="60">
      <c r="A278" s="5">
        <v>565</v>
      </c>
      <c r="B278" s="7" t="s">
        <v>197</v>
      </c>
      <c r="C278" s="21" t="s">
        <v>989</v>
      </c>
    </row>
    <row r="279" spans="1:3" ht="60" customHeight="1">
      <c r="A279" s="5">
        <v>566</v>
      </c>
      <c r="B279" s="7" t="s">
        <v>318</v>
      </c>
      <c r="C279" s="21" t="s">
        <v>990</v>
      </c>
    </row>
    <row r="280" spans="1:3" ht="60">
      <c r="A280" s="5">
        <v>567</v>
      </c>
      <c r="B280" s="7" t="s">
        <v>198</v>
      </c>
      <c r="C280" s="21" t="s">
        <v>991</v>
      </c>
    </row>
    <row r="281" spans="1:3" ht="60">
      <c r="A281" s="5">
        <v>569</v>
      </c>
      <c r="B281" s="7" t="s">
        <v>199</v>
      </c>
      <c r="C281" s="21" t="s">
        <v>992</v>
      </c>
    </row>
    <row r="282" spans="1:3" ht="45" customHeight="1">
      <c r="A282" s="23">
        <v>5700</v>
      </c>
      <c r="B282" s="8" t="s">
        <v>319</v>
      </c>
      <c r="C282" s="20" t="s">
        <v>993</v>
      </c>
    </row>
    <row r="283" spans="1:3" ht="45" customHeight="1">
      <c r="A283" s="5">
        <v>571</v>
      </c>
      <c r="B283" s="7" t="s">
        <v>200</v>
      </c>
      <c r="C283" s="17" t="s">
        <v>994</v>
      </c>
    </row>
    <row r="284" spans="1:3" ht="45" customHeight="1">
      <c r="A284" s="5">
        <v>572</v>
      </c>
      <c r="B284" s="7" t="s">
        <v>201</v>
      </c>
      <c r="C284" s="17" t="s">
        <v>1354</v>
      </c>
    </row>
    <row r="285" spans="1:3" ht="60">
      <c r="A285" s="5">
        <v>573</v>
      </c>
      <c r="B285" s="7" t="s">
        <v>202</v>
      </c>
      <c r="C285" s="21" t="s">
        <v>995</v>
      </c>
    </row>
    <row r="286" spans="1:3" ht="45" customHeight="1">
      <c r="A286" s="5">
        <v>574</v>
      </c>
      <c r="B286" s="7" t="s">
        <v>303</v>
      </c>
      <c r="C286" s="17" t="s">
        <v>996</v>
      </c>
    </row>
    <row r="287" spans="1:3" ht="45" customHeight="1">
      <c r="A287" s="5">
        <v>575</v>
      </c>
      <c r="B287" s="7" t="s">
        <v>203</v>
      </c>
      <c r="C287" s="17" t="s">
        <v>997</v>
      </c>
    </row>
    <row r="288" spans="1:3" ht="45" customHeight="1">
      <c r="A288" s="5">
        <v>576</v>
      </c>
      <c r="B288" s="7" t="s">
        <v>204</v>
      </c>
      <c r="C288" s="17" t="s">
        <v>998</v>
      </c>
    </row>
    <row r="289" spans="1:3" ht="45" customHeight="1">
      <c r="A289" s="5">
        <v>577</v>
      </c>
      <c r="B289" s="7" t="s">
        <v>320</v>
      </c>
      <c r="C289" s="21" t="s">
        <v>999</v>
      </c>
    </row>
    <row r="290" spans="1:3" ht="45" customHeight="1">
      <c r="A290" s="5">
        <v>578</v>
      </c>
      <c r="B290" s="7" t="s">
        <v>304</v>
      </c>
      <c r="C290" s="17" t="s">
        <v>1000</v>
      </c>
    </row>
    <row r="291" spans="1:3" ht="45" customHeight="1">
      <c r="A291" s="5">
        <v>579</v>
      </c>
      <c r="B291" s="7" t="s">
        <v>205</v>
      </c>
      <c r="C291" s="17" t="s">
        <v>1001</v>
      </c>
    </row>
    <row r="292" spans="1:3" ht="45" customHeight="1">
      <c r="A292" s="23">
        <v>5800</v>
      </c>
      <c r="B292" s="8" t="s">
        <v>206</v>
      </c>
      <c r="C292" s="24" t="s">
        <v>1002</v>
      </c>
    </row>
    <row r="293" spans="1:3" ht="45" customHeight="1">
      <c r="A293" s="5">
        <v>581</v>
      </c>
      <c r="B293" s="7" t="s">
        <v>207</v>
      </c>
      <c r="C293" s="17" t="s">
        <v>1003</v>
      </c>
    </row>
    <row r="294" spans="1:3" ht="45" customHeight="1">
      <c r="A294" s="5">
        <v>582</v>
      </c>
      <c r="B294" s="7" t="s">
        <v>208</v>
      </c>
      <c r="C294" s="17" t="s">
        <v>1004</v>
      </c>
    </row>
    <row r="295" spans="1:3" ht="45" customHeight="1">
      <c r="A295" s="5">
        <v>583</v>
      </c>
      <c r="B295" s="7" t="s">
        <v>209</v>
      </c>
      <c r="C295" s="21" t="s">
        <v>1005</v>
      </c>
    </row>
    <row r="296" spans="1:3" ht="45" customHeight="1">
      <c r="A296" s="5">
        <v>589</v>
      </c>
      <c r="B296" s="7" t="s">
        <v>210</v>
      </c>
      <c r="C296" s="17" t="s">
        <v>1006</v>
      </c>
    </row>
    <row r="297" spans="1:3" ht="45" customHeight="1">
      <c r="A297" s="23">
        <v>5900</v>
      </c>
      <c r="B297" s="8" t="s">
        <v>211</v>
      </c>
      <c r="C297" s="20" t="s">
        <v>1007</v>
      </c>
    </row>
    <row r="298" spans="1:3" ht="45" customHeight="1">
      <c r="A298" s="5">
        <v>591</v>
      </c>
      <c r="B298" s="7" t="s">
        <v>321</v>
      </c>
      <c r="C298" s="21" t="s">
        <v>1008</v>
      </c>
    </row>
    <row r="299" spans="1:3" ht="60">
      <c r="A299" s="5">
        <v>592</v>
      </c>
      <c r="B299" s="7" t="s">
        <v>218</v>
      </c>
      <c r="C299" s="21" t="s">
        <v>1009</v>
      </c>
    </row>
    <row r="300" spans="1:3" ht="45" customHeight="1">
      <c r="A300" s="5">
        <v>593</v>
      </c>
      <c r="B300" s="7" t="s">
        <v>212</v>
      </c>
      <c r="C300" s="21" t="s">
        <v>1010</v>
      </c>
    </row>
    <row r="301" spans="1:3" ht="45" customHeight="1">
      <c r="A301" s="5">
        <v>594</v>
      </c>
      <c r="B301" s="7" t="s">
        <v>213</v>
      </c>
      <c r="C301" s="17" t="s">
        <v>1011</v>
      </c>
    </row>
    <row r="302" spans="1:3" ht="45" customHeight="1">
      <c r="A302" s="5">
        <v>595</v>
      </c>
      <c r="B302" s="7" t="s">
        <v>214</v>
      </c>
      <c r="C302" s="17" t="s">
        <v>1012</v>
      </c>
    </row>
    <row r="303" spans="1:3" ht="60">
      <c r="A303" s="5">
        <v>596</v>
      </c>
      <c r="B303" s="7" t="s">
        <v>215</v>
      </c>
      <c r="C303" s="21" t="s">
        <v>1013</v>
      </c>
    </row>
    <row r="304" spans="1:3" ht="45" customHeight="1">
      <c r="A304" s="5">
        <v>597</v>
      </c>
      <c r="B304" s="7" t="s">
        <v>322</v>
      </c>
      <c r="C304" s="17" t="s">
        <v>1014</v>
      </c>
    </row>
    <row r="305" spans="1:3" ht="45" customHeight="1">
      <c r="A305" s="5">
        <v>598</v>
      </c>
      <c r="B305" s="7" t="s">
        <v>216</v>
      </c>
      <c r="C305" s="17" t="s">
        <v>1015</v>
      </c>
    </row>
    <row r="306" spans="1:3" ht="45" customHeight="1">
      <c r="A306" s="5">
        <v>599</v>
      </c>
      <c r="B306" s="7" t="s">
        <v>217</v>
      </c>
      <c r="C306" s="17" t="s">
        <v>1016</v>
      </c>
    </row>
    <row r="307" spans="1:3" ht="45" customHeight="1">
      <c r="A307" s="23">
        <v>6000</v>
      </c>
      <c r="B307" s="8" t="s">
        <v>1286</v>
      </c>
      <c r="C307" s="20" t="s">
        <v>1017</v>
      </c>
    </row>
    <row r="308" spans="1:3" ht="45" customHeight="1">
      <c r="A308" s="23">
        <v>6100</v>
      </c>
      <c r="B308" s="8" t="s">
        <v>323</v>
      </c>
      <c r="C308" s="24" t="s">
        <v>1018</v>
      </c>
    </row>
    <row r="309" spans="1:3" ht="45" customHeight="1">
      <c r="A309" s="5">
        <v>611</v>
      </c>
      <c r="B309" s="7" t="s">
        <v>219</v>
      </c>
      <c r="C309" s="21" t="s">
        <v>1019</v>
      </c>
    </row>
    <row r="310" spans="1:3" ht="60">
      <c r="A310" s="5">
        <v>612</v>
      </c>
      <c r="B310" s="7" t="s">
        <v>220</v>
      </c>
      <c r="C310" s="21" t="s">
        <v>1020</v>
      </c>
    </row>
    <row r="311" spans="1:3" ht="45" customHeight="1">
      <c r="A311" s="5">
        <v>613</v>
      </c>
      <c r="B311" s="7" t="s">
        <v>624</v>
      </c>
      <c r="C311" s="21" t="s">
        <v>1021</v>
      </c>
    </row>
    <row r="312" spans="1:3" ht="60" customHeight="1">
      <c r="A312" s="5">
        <v>614</v>
      </c>
      <c r="B312" s="7" t="s">
        <v>221</v>
      </c>
      <c r="C312" s="21" t="s">
        <v>1206</v>
      </c>
    </row>
    <row r="313" spans="1:3" ht="45" customHeight="1">
      <c r="A313" s="5">
        <v>615</v>
      </c>
      <c r="B313" s="7" t="s">
        <v>222</v>
      </c>
      <c r="C313" s="21" t="s">
        <v>1022</v>
      </c>
    </row>
    <row r="314" spans="1:3" ht="45" customHeight="1">
      <c r="A314" s="5">
        <v>616</v>
      </c>
      <c r="B314" s="7" t="s">
        <v>223</v>
      </c>
      <c r="C314" s="21" t="s">
        <v>1023</v>
      </c>
    </row>
    <row r="315" spans="1:3" ht="45" customHeight="1">
      <c r="A315" s="5">
        <v>617</v>
      </c>
      <c r="B315" s="7" t="s">
        <v>226</v>
      </c>
      <c r="C315" s="21" t="s">
        <v>1024</v>
      </c>
    </row>
    <row r="316" spans="1:3" ht="75">
      <c r="A316" s="5">
        <v>619</v>
      </c>
      <c r="B316" s="7" t="s">
        <v>224</v>
      </c>
      <c r="C316" s="21" t="s">
        <v>1207</v>
      </c>
    </row>
    <row r="317" spans="1:3" ht="45" customHeight="1">
      <c r="A317" s="23">
        <v>6200</v>
      </c>
      <c r="B317" s="8" t="s">
        <v>305</v>
      </c>
      <c r="C317" s="20" t="s">
        <v>1025</v>
      </c>
    </row>
    <row r="318" spans="1:3" ht="45" customHeight="1">
      <c r="A318" s="5">
        <v>621</v>
      </c>
      <c r="B318" s="7" t="s">
        <v>219</v>
      </c>
      <c r="C318" s="21" t="s">
        <v>1026</v>
      </c>
    </row>
    <row r="319" spans="1:3" ht="60">
      <c r="A319" s="5">
        <v>622</v>
      </c>
      <c r="B319" s="7" t="s">
        <v>225</v>
      </c>
      <c r="C319" s="21" t="s">
        <v>1027</v>
      </c>
    </row>
    <row r="320" spans="1:3" ht="45" customHeight="1">
      <c r="A320" s="5">
        <v>623</v>
      </c>
      <c r="B320" s="7" t="s">
        <v>625</v>
      </c>
      <c r="C320" s="21" t="s">
        <v>1021</v>
      </c>
    </row>
    <row r="321" spans="1:3" ht="60" customHeight="1">
      <c r="A321" s="5">
        <v>624</v>
      </c>
      <c r="B321" s="7" t="s">
        <v>221</v>
      </c>
      <c r="C321" s="21" t="s">
        <v>1206</v>
      </c>
    </row>
    <row r="322" spans="1:3" ht="45" customHeight="1">
      <c r="A322" s="5">
        <v>625</v>
      </c>
      <c r="B322" s="7" t="s">
        <v>222</v>
      </c>
      <c r="C322" s="21" t="s">
        <v>1022</v>
      </c>
    </row>
    <row r="323" spans="1:3" ht="45" customHeight="1">
      <c r="A323" s="5">
        <v>626</v>
      </c>
      <c r="B323" s="7" t="s">
        <v>223</v>
      </c>
      <c r="C323" s="21" t="s">
        <v>1028</v>
      </c>
    </row>
    <row r="324" spans="1:3" ht="45" customHeight="1">
      <c r="A324" s="5">
        <v>627</v>
      </c>
      <c r="B324" s="7" t="s">
        <v>226</v>
      </c>
      <c r="C324" s="21" t="s">
        <v>1029</v>
      </c>
    </row>
    <row r="325" spans="1:3" ht="75">
      <c r="A325" s="5">
        <v>629</v>
      </c>
      <c r="B325" s="7" t="s">
        <v>227</v>
      </c>
      <c r="C325" s="21" t="s">
        <v>1208</v>
      </c>
    </row>
    <row r="326" spans="1:3" ht="45" customHeight="1">
      <c r="A326" s="23">
        <v>6300</v>
      </c>
      <c r="B326" s="8" t="s">
        <v>228</v>
      </c>
      <c r="C326" s="20" t="s">
        <v>1030</v>
      </c>
    </row>
    <row r="327" spans="1:3" ht="60" customHeight="1">
      <c r="A327" s="5">
        <v>631</v>
      </c>
      <c r="B327" s="7" t="s">
        <v>626</v>
      </c>
      <c r="C327" s="21" t="s">
        <v>1209</v>
      </c>
    </row>
    <row r="328" spans="1:3" ht="60">
      <c r="A328" s="5">
        <v>632</v>
      </c>
      <c r="B328" s="7" t="s">
        <v>229</v>
      </c>
      <c r="C328" s="21" t="s">
        <v>1210</v>
      </c>
    </row>
    <row r="329" spans="1:3" ht="60">
      <c r="A329" s="23">
        <v>7000</v>
      </c>
      <c r="B329" s="8" t="s">
        <v>230</v>
      </c>
      <c r="C329" s="24" t="s">
        <v>1032</v>
      </c>
    </row>
    <row r="330" spans="1:3" ht="45" customHeight="1">
      <c r="A330" s="23">
        <v>7100</v>
      </c>
      <c r="B330" s="8" t="s">
        <v>231</v>
      </c>
      <c r="C330" s="24" t="s">
        <v>1033</v>
      </c>
    </row>
    <row r="331" spans="1:3" ht="45" customHeight="1">
      <c r="A331" s="5">
        <v>711</v>
      </c>
      <c r="B331" s="7" t="s">
        <v>627</v>
      </c>
      <c r="C331" s="21" t="s">
        <v>1034</v>
      </c>
    </row>
    <row r="332" spans="1:3" ht="45" customHeight="1">
      <c r="A332" s="5">
        <v>712</v>
      </c>
      <c r="B332" s="7" t="s">
        <v>628</v>
      </c>
      <c r="C332" s="17" t="s">
        <v>1035</v>
      </c>
    </row>
    <row r="333" spans="1:3" ht="45" customHeight="1">
      <c r="A333" s="23">
        <v>7200</v>
      </c>
      <c r="B333" s="7" t="s">
        <v>1218</v>
      </c>
      <c r="C333" s="20" t="s">
        <v>1036</v>
      </c>
    </row>
    <row r="334" spans="1:3" ht="75">
      <c r="A334" s="5">
        <v>721</v>
      </c>
      <c r="B334" s="7" t="s">
        <v>629</v>
      </c>
      <c r="C334" s="21" t="s">
        <v>1037</v>
      </c>
    </row>
    <row r="335" spans="1:3" ht="75">
      <c r="A335" s="5">
        <v>722</v>
      </c>
      <c r="B335" s="7" t="s">
        <v>1211</v>
      </c>
      <c r="C335" s="21" t="s">
        <v>1038</v>
      </c>
    </row>
    <row r="336" spans="1:3" ht="75">
      <c r="A336" s="5">
        <v>723</v>
      </c>
      <c r="B336" s="7" t="s">
        <v>630</v>
      </c>
      <c r="C336" s="21" t="s">
        <v>1039</v>
      </c>
    </row>
    <row r="337" spans="1:3" ht="75">
      <c r="A337" s="5">
        <v>724</v>
      </c>
      <c r="B337" s="7" t="s">
        <v>340</v>
      </c>
      <c r="C337" s="21" t="s">
        <v>1040</v>
      </c>
    </row>
    <row r="338" spans="1:3" ht="60">
      <c r="A338" s="5">
        <v>725</v>
      </c>
      <c r="B338" s="7" t="s">
        <v>631</v>
      </c>
      <c r="C338" s="21" t="s">
        <v>1041</v>
      </c>
    </row>
    <row r="339" spans="1:3" ht="75">
      <c r="A339" s="5">
        <v>726</v>
      </c>
      <c r="B339" s="7" t="s">
        <v>232</v>
      </c>
      <c r="C339" s="21" t="s">
        <v>1042</v>
      </c>
    </row>
    <row r="340" spans="1:3" ht="45" customHeight="1">
      <c r="A340" s="5">
        <v>727</v>
      </c>
      <c r="B340" s="7" t="s">
        <v>1213</v>
      </c>
      <c r="C340" s="21" t="s">
        <v>1043</v>
      </c>
    </row>
    <row r="341" spans="1:3" ht="45" customHeight="1">
      <c r="A341" s="5">
        <v>728</v>
      </c>
      <c r="B341" s="7" t="s">
        <v>341</v>
      </c>
      <c r="C341" s="21" t="s">
        <v>1044</v>
      </c>
    </row>
    <row r="342" spans="1:3" ht="45" customHeight="1">
      <c r="A342" s="5">
        <v>729</v>
      </c>
      <c r="B342" s="7" t="s">
        <v>233</v>
      </c>
      <c r="C342" s="21" t="s">
        <v>1045</v>
      </c>
    </row>
    <row r="343" spans="1:3" ht="45" customHeight="1">
      <c r="A343" s="23">
        <v>7300</v>
      </c>
      <c r="B343" s="8" t="s">
        <v>1212</v>
      </c>
      <c r="C343" s="20" t="s">
        <v>1046</v>
      </c>
    </row>
    <row r="344" spans="1:3" ht="45" customHeight="1">
      <c r="A344" s="5">
        <v>731</v>
      </c>
      <c r="B344" s="7" t="s">
        <v>234</v>
      </c>
      <c r="C344" s="21" t="s">
        <v>1047</v>
      </c>
    </row>
    <row r="345" spans="1:3" ht="60">
      <c r="A345" s="5">
        <v>732</v>
      </c>
      <c r="B345" s="7" t="s">
        <v>342</v>
      </c>
      <c r="C345" s="21" t="s">
        <v>1048</v>
      </c>
    </row>
    <row r="346" spans="1:3" ht="60" customHeight="1">
      <c r="A346" s="5">
        <v>733</v>
      </c>
      <c r="B346" s="7" t="s">
        <v>235</v>
      </c>
      <c r="C346" s="21" t="s">
        <v>1049</v>
      </c>
    </row>
    <row r="347" spans="1:3" ht="45" customHeight="1">
      <c r="A347" s="5">
        <v>734</v>
      </c>
      <c r="B347" s="7" t="s">
        <v>343</v>
      </c>
      <c r="C347" s="21" t="s">
        <v>1050</v>
      </c>
    </row>
    <row r="348" spans="1:3" ht="45" customHeight="1">
      <c r="A348" s="5">
        <v>735</v>
      </c>
      <c r="B348" s="7" t="s">
        <v>236</v>
      </c>
      <c r="C348" s="21" t="s">
        <v>1050</v>
      </c>
    </row>
    <row r="349" spans="1:3" ht="60">
      <c r="A349" s="5">
        <v>739</v>
      </c>
      <c r="B349" s="7" t="s">
        <v>237</v>
      </c>
      <c r="C349" s="21" t="s">
        <v>1051</v>
      </c>
    </row>
    <row r="350" spans="1:3" ht="45" customHeight="1">
      <c r="A350" s="23">
        <v>7400</v>
      </c>
      <c r="B350" s="8" t="s">
        <v>242</v>
      </c>
      <c r="C350" s="20" t="s">
        <v>1052</v>
      </c>
    </row>
    <row r="351" spans="1:3" ht="45" customHeight="1">
      <c r="A351" s="5">
        <v>741</v>
      </c>
      <c r="B351" s="7" t="s">
        <v>632</v>
      </c>
      <c r="C351" s="17" t="s">
        <v>1053</v>
      </c>
    </row>
    <row r="352" spans="1:3" ht="45" customHeight="1">
      <c r="A352" s="5">
        <v>742</v>
      </c>
      <c r="B352" s="7" t="s">
        <v>633</v>
      </c>
      <c r="C352" s="17" t="s">
        <v>1054</v>
      </c>
    </row>
    <row r="353" spans="1:3" ht="45" customHeight="1">
      <c r="A353" s="5">
        <v>743</v>
      </c>
      <c r="B353" s="7" t="s">
        <v>634</v>
      </c>
      <c r="C353" s="17" t="s">
        <v>1055</v>
      </c>
    </row>
    <row r="354" spans="1:3" ht="45" customHeight="1">
      <c r="A354" s="5">
        <v>744</v>
      </c>
      <c r="B354" s="7" t="s">
        <v>344</v>
      </c>
      <c r="C354" s="17" t="s">
        <v>1056</v>
      </c>
    </row>
    <row r="355" spans="1:3" ht="45" customHeight="1">
      <c r="A355" s="5">
        <v>745</v>
      </c>
      <c r="B355" s="7" t="s">
        <v>238</v>
      </c>
      <c r="C355" s="17" t="s">
        <v>1057</v>
      </c>
    </row>
    <row r="356" spans="1:3" ht="45" customHeight="1">
      <c r="A356" s="5">
        <v>746</v>
      </c>
      <c r="B356" s="7" t="s">
        <v>345</v>
      </c>
      <c r="C356" s="17" t="s">
        <v>1058</v>
      </c>
    </row>
    <row r="357" spans="1:3" ht="45" customHeight="1">
      <c r="A357" s="5">
        <v>747</v>
      </c>
      <c r="B357" s="7" t="s">
        <v>1214</v>
      </c>
      <c r="C357" s="17" t="s">
        <v>1059</v>
      </c>
    </row>
    <row r="358" spans="1:3" ht="45" customHeight="1">
      <c r="A358" s="5">
        <v>748</v>
      </c>
      <c r="B358" s="7" t="s">
        <v>239</v>
      </c>
      <c r="C358" s="17" t="s">
        <v>1060</v>
      </c>
    </row>
    <row r="359" spans="1:3" ht="45" customHeight="1">
      <c r="A359" s="5">
        <v>749</v>
      </c>
      <c r="B359" s="7" t="s">
        <v>240</v>
      </c>
      <c r="C359" s="17" t="s">
        <v>1061</v>
      </c>
    </row>
    <row r="360" spans="1:3" ht="45" customHeight="1">
      <c r="A360" s="23">
        <v>7500</v>
      </c>
      <c r="B360" s="8" t="s">
        <v>241</v>
      </c>
      <c r="C360" s="20" t="s">
        <v>1062</v>
      </c>
    </row>
    <row r="361" spans="1:3" ht="45" customHeight="1">
      <c r="A361" s="5">
        <v>751</v>
      </c>
      <c r="B361" s="7" t="s">
        <v>249</v>
      </c>
      <c r="C361" s="17" t="s">
        <v>1063</v>
      </c>
    </row>
    <row r="362" spans="1:3" ht="45" customHeight="1">
      <c r="A362" s="5">
        <v>752</v>
      </c>
      <c r="B362" s="7" t="s">
        <v>243</v>
      </c>
      <c r="C362" s="17" t="s">
        <v>1064</v>
      </c>
    </row>
    <row r="363" spans="1:3" ht="45" customHeight="1">
      <c r="A363" s="5">
        <v>753</v>
      </c>
      <c r="B363" s="7" t="s">
        <v>244</v>
      </c>
      <c r="C363" s="17" t="s">
        <v>1065</v>
      </c>
    </row>
    <row r="364" spans="1:3" ht="45" customHeight="1">
      <c r="A364" s="5">
        <v>754</v>
      </c>
      <c r="B364" s="7" t="s">
        <v>250</v>
      </c>
      <c r="C364" s="17" t="s">
        <v>1066</v>
      </c>
    </row>
    <row r="365" spans="1:3" ht="45" customHeight="1">
      <c r="A365" s="5">
        <v>755</v>
      </c>
      <c r="B365" s="7" t="s">
        <v>245</v>
      </c>
      <c r="C365" s="17" t="s">
        <v>1067</v>
      </c>
    </row>
    <row r="366" spans="1:3" ht="45" customHeight="1">
      <c r="A366" s="5">
        <v>756</v>
      </c>
      <c r="B366" s="7" t="s">
        <v>246</v>
      </c>
      <c r="C366" s="17" t="s">
        <v>1068</v>
      </c>
    </row>
    <row r="367" spans="1:3" ht="45" customHeight="1">
      <c r="A367" s="5">
        <v>757</v>
      </c>
      <c r="B367" s="7" t="s">
        <v>247</v>
      </c>
      <c r="C367" s="17" t="s">
        <v>1069</v>
      </c>
    </row>
    <row r="368" spans="1:3" ht="45" customHeight="1">
      <c r="A368" s="5">
        <v>758</v>
      </c>
      <c r="B368" s="7" t="s">
        <v>248</v>
      </c>
      <c r="C368" s="17" t="s">
        <v>1070</v>
      </c>
    </row>
    <row r="369" spans="1:3" ht="45" customHeight="1">
      <c r="A369" s="5">
        <v>759</v>
      </c>
      <c r="B369" s="7" t="s">
        <v>251</v>
      </c>
      <c r="C369" s="17" t="s">
        <v>1071</v>
      </c>
    </row>
    <row r="370" spans="1:3" ht="45" customHeight="1">
      <c r="A370" s="23">
        <v>7600</v>
      </c>
      <c r="B370" s="8" t="s">
        <v>252</v>
      </c>
      <c r="C370" s="24" t="s">
        <v>1072</v>
      </c>
    </row>
    <row r="371" spans="1:3" ht="45" customHeight="1">
      <c r="A371" s="5">
        <v>761</v>
      </c>
      <c r="B371" s="7" t="s">
        <v>346</v>
      </c>
      <c r="C371" s="17" t="s">
        <v>1073</v>
      </c>
    </row>
    <row r="372" spans="1:3" ht="45" customHeight="1">
      <c r="A372" s="5">
        <v>762</v>
      </c>
      <c r="B372" s="7" t="s">
        <v>253</v>
      </c>
      <c r="C372" s="17" t="s">
        <v>1074</v>
      </c>
    </row>
    <row r="373" spans="1:3" ht="45" customHeight="1">
      <c r="A373" s="23">
        <v>7900</v>
      </c>
      <c r="B373" s="8" t="s">
        <v>254</v>
      </c>
      <c r="C373" s="24" t="s">
        <v>1075</v>
      </c>
    </row>
    <row r="374" spans="1:3" ht="60">
      <c r="A374" s="5">
        <v>791</v>
      </c>
      <c r="B374" s="7" t="s">
        <v>255</v>
      </c>
      <c r="C374" s="21" t="s">
        <v>1076</v>
      </c>
    </row>
    <row r="375" spans="1:3" ht="60">
      <c r="A375" s="5">
        <v>792</v>
      </c>
      <c r="B375" s="7" t="s">
        <v>256</v>
      </c>
      <c r="C375" s="21" t="s">
        <v>1077</v>
      </c>
    </row>
    <row r="376" spans="1:3" ht="60">
      <c r="A376" s="5">
        <v>799</v>
      </c>
      <c r="B376" s="7" t="s">
        <v>257</v>
      </c>
      <c r="C376" s="21" t="s">
        <v>1215</v>
      </c>
    </row>
    <row r="377" spans="1:3" ht="60">
      <c r="A377" s="23">
        <v>8000</v>
      </c>
      <c r="B377" s="8" t="s">
        <v>258</v>
      </c>
      <c r="C377" s="24" t="s">
        <v>1078</v>
      </c>
    </row>
    <row r="378" spans="1:3" ht="45" customHeight="1">
      <c r="A378" s="23">
        <v>8100</v>
      </c>
      <c r="B378" s="8" t="s">
        <v>259</v>
      </c>
      <c r="C378" s="24" t="s">
        <v>1385</v>
      </c>
    </row>
    <row r="379" spans="1:3" ht="45" customHeight="1">
      <c r="A379" s="5">
        <v>811</v>
      </c>
      <c r="B379" s="7" t="s">
        <v>306</v>
      </c>
      <c r="C379" s="21" t="s">
        <v>1079</v>
      </c>
    </row>
    <row r="380" spans="1:3" ht="45" customHeight="1">
      <c r="A380" s="5">
        <v>812</v>
      </c>
      <c r="B380" s="7" t="s">
        <v>260</v>
      </c>
      <c r="C380" s="17" t="s">
        <v>1080</v>
      </c>
    </row>
    <row r="381" spans="1:3" ht="45" customHeight="1">
      <c r="A381" s="5">
        <v>813</v>
      </c>
      <c r="B381" s="7" t="s">
        <v>261</v>
      </c>
      <c r="C381" s="17" t="s">
        <v>1081</v>
      </c>
    </row>
    <row r="382" spans="1:3" ht="105">
      <c r="A382" s="5">
        <v>814</v>
      </c>
      <c r="B382" s="7" t="s">
        <v>262</v>
      </c>
      <c r="C382" s="21" t="s">
        <v>1082</v>
      </c>
    </row>
    <row r="383" spans="1:3" ht="105">
      <c r="A383" s="5">
        <v>815</v>
      </c>
      <c r="B383" s="7" t="s">
        <v>263</v>
      </c>
      <c r="C383" s="21" t="s">
        <v>1216</v>
      </c>
    </row>
    <row r="384" spans="1:3" ht="45" customHeight="1">
      <c r="A384" s="5">
        <v>816</v>
      </c>
      <c r="B384" s="7" t="s">
        <v>264</v>
      </c>
      <c r="C384" s="17" t="s">
        <v>1083</v>
      </c>
    </row>
    <row r="385" spans="1:3" ht="45" customHeight="1">
      <c r="A385" s="23">
        <v>8300</v>
      </c>
      <c r="B385" s="8" t="s">
        <v>265</v>
      </c>
      <c r="C385" s="20" t="s">
        <v>1084</v>
      </c>
    </row>
    <row r="386" spans="1:3" ht="60">
      <c r="A386" s="5">
        <v>831</v>
      </c>
      <c r="B386" s="7" t="s">
        <v>266</v>
      </c>
      <c r="C386" s="21" t="s">
        <v>1355</v>
      </c>
    </row>
    <row r="387" spans="1:3" ht="60">
      <c r="A387" s="5">
        <v>832</v>
      </c>
      <c r="B387" s="7" t="s">
        <v>267</v>
      </c>
      <c r="C387" s="21" t="s">
        <v>1387</v>
      </c>
    </row>
    <row r="388" spans="1:3" ht="60">
      <c r="A388" s="5">
        <v>833</v>
      </c>
      <c r="B388" s="7" t="s">
        <v>268</v>
      </c>
      <c r="C388" s="21" t="s">
        <v>1085</v>
      </c>
    </row>
    <row r="389" spans="1:3" ht="45" customHeight="1">
      <c r="A389" s="5">
        <v>834</v>
      </c>
      <c r="B389" s="7" t="s">
        <v>269</v>
      </c>
      <c r="C389" s="17" t="s">
        <v>1086</v>
      </c>
    </row>
    <row r="390" spans="1:3" ht="45" customHeight="1">
      <c r="A390" s="5">
        <v>835</v>
      </c>
      <c r="B390" s="7" t="s">
        <v>610</v>
      </c>
      <c r="C390" s="17" t="s">
        <v>1087</v>
      </c>
    </row>
    <row r="391" spans="1:3" ht="45" customHeight="1">
      <c r="A391" s="23">
        <v>8500</v>
      </c>
      <c r="B391" s="8" t="s">
        <v>270</v>
      </c>
      <c r="C391" s="20" t="s">
        <v>1088</v>
      </c>
    </row>
    <row r="392" spans="1:3" ht="45" customHeight="1">
      <c r="A392" s="5">
        <v>851</v>
      </c>
      <c r="B392" s="7" t="s">
        <v>271</v>
      </c>
      <c r="C392" s="17" t="s">
        <v>1089</v>
      </c>
    </row>
    <row r="393" spans="1:3" ht="45" customHeight="1">
      <c r="A393" s="5">
        <v>852</v>
      </c>
      <c r="B393" s="7" t="s">
        <v>272</v>
      </c>
      <c r="C393" s="17" t="s">
        <v>1090</v>
      </c>
    </row>
    <row r="394" spans="1:3" ht="45" customHeight="1">
      <c r="A394" s="5">
        <v>853</v>
      </c>
      <c r="B394" s="7" t="s">
        <v>1386</v>
      </c>
      <c r="C394" s="17" t="s">
        <v>1091</v>
      </c>
    </row>
    <row r="395" spans="1:3" ht="60">
      <c r="A395" s="23">
        <v>9000</v>
      </c>
      <c r="B395" s="8" t="s">
        <v>311</v>
      </c>
      <c r="C395" s="24" t="s">
        <v>1092</v>
      </c>
    </row>
    <row r="396" spans="1:3" ht="45" customHeight="1">
      <c r="A396" s="23">
        <v>9100</v>
      </c>
      <c r="B396" s="8" t="s">
        <v>1287</v>
      </c>
      <c r="C396" s="24" t="s">
        <v>1093</v>
      </c>
    </row>
    <row r="397" spans="1:3" ht="45" customHeight="1">
      <c r="A397" s="5">
        <v>911</v>
      </c>
      <c r="B397" s="7" t="s">
        <v>273</v>
      </c>
      <c r="C397" s="17" t="s">
        <v>1094</v>
      </c>
    </row>
    <row r="398" spans="1:3" ht="45" customHeight="1">
      <c r="A398" s="5">
        <v>912</v>
      </c>
      <c r="B398" s="7" t="s">
        <v>347</v>
      </c>
      <c r="C398" s="17" t="s">
        <v>1095</v>
      </c>
    </row>
    <row r="399" spans="1:3" ht="45" customHeight="1">
      <c r="A399" s="5">
        <v>913</v>
      </c>
      <c r="B399" s="7" t="s">
        <v>274</v>
      </c>
      <c r="C399" s="17" t="s">
        <v>1096</v>
      </c>
    </row>
    <row r="400" spans="1:3" ht="45" customHeight="1">
      <c r="A400" s="5">
        <v>914</v>
      </c>
      <c r="B400" s="7" t="s">
        <v>275</v>
      </c>
      <c r="C400" s="17" t="s">
        <v>1097</v>
      </c>
    </row>
    <row r="401" spans="1:3" ht="45" customHeight="1">
      <c r="A401" s="5">
        <v>915</v>
      </c>
      <c r="B401" s="7" t="s">
        <v>276</v>
      </c>
      <c r="C401" s="17" t="s">
        <v>1098</v>
      </c>
    </row>
    <row r="402" spans="1:3" ht="45" customHeight="1">
      <c r="A402" s="5">
        <v>916</v>
      </c>
      <c r="B402" s="7" t="s">
        <v>277</v>
      </c>
      <c r="C402" s="17" t="s">
        <v>1099</v>
      </c>
    </row>
    <row r="403" spans="1:3" ht="45" customHeight="1">
      <c r="A403" s="5">
        <v>917</v>
      </c>
      <c r="B403" s="7" t="s">
        <v>348</v>
      </c>
      <c r="C403" s="17" t="s">
        <v>1100</v>
      </c>
    </row>
    <row r="404" spans="1:3" ht="45" customHeight="1">
      <c r="A404" s="5">
        <v>918</v>
      </c>
      <c r="B404" s="7" t="s">
        <v>278</v>
      </c>
      <c r="C404" s="17" t="s">
        <v>1101</v>
      </c>
    </row>
    <row r="405" spans="1:3" ht="45" customHeight="1">
      <c r="A405" s="23">
        <v>9200</v>
      </c>
      <c r="B405" s="8" t="s">
        <v>1217</v>
      </c>
      <c r="C405" s="24" t="s">
        <v>1102</v>
      </c>
    </row>
    <row r="406" spans="1:3" ht="45" customHeight="1">
      <c r="A406" s="5">
        <v>921</v>
      </c>
      <c r="B406" s="7" t="s">
        <v>282</v>
      </c>
      <c r="C406" s="17" t="s">
        <v>1103</v>
      </c>
    </row>
    <row r="407" spans="1:3" ht="45" customHeight="1">
      <c r="A407" s="5">
        <v>922</v>
      </c>
      <c r="B407" s="7" t="s">
        <v>349</v>
      </c>
      <c r="C407" s="17" t="s">
        <v>1104</v>
      </c>
    </row>
    <row r="408" spans="1:3" ht="45" customHeight="1">
      <c r="A408" s="5">
        <v>923</v>
      </c>
      <c r="B408" s="7" t="s">
        <v>281</v>
      </c>
      <c r="C408" s="17" t="s">
        <v>1105</v>
      </c>
    </row>
    <row r="409" spans="1:3" ht="45" customHeight="1">
      <c r="A409" s="5">
        <v>924</v>
      </c>
      <c r="B409" s="7" t="s">
        <v>283</v>
      </c>
      <c r="C409" s="17" t="s">
        <v>1106</v>
      </c>
    </row>
    <row r="410" spans="1:3" ht="45" customHeight="1">
      <c r="A410" s="5">
        <v>925</v>
      </c>
      <c r="B410" s="7" t="s">
        <v>279</v>
      </c>
      <c r="C410" s="17" t="s">
        <v>1107</v>
      </c>
    </row>
    <row r="411" spans="1:3" ht="45" customHeight="1">
      <c r="A411" s="5">
        <v>926</v>
      </c>
      <c r="B411" s="7" t="s">
        <v>280</v>
      </c>
      <c r="C411" s="17" t="s">
        <v>1108</v>
      </c>
    </row>
    <row r="412" spans="1:3" ht="45" customHeight="1">
      <c r="A412" s="5">
        <v>927</v>
      </c>
      <c r="B412" s="7" t="s">
        <v>350</v>
      </c>
      <c r="C412" s="17" t="s">
        <v>1109</v>
      </c>
    </row>
    <row r="413" spans="1:3" ht="45" customHeight="1">
      <c r="A413" s="5">
        <v>928</v>
      </c>
      <c r="B413" s="7" t="s">
        <v>284</v>
      </c>
      <c r="C413" s="17" t="s">
        <v>1110</v>
      </c>
    </row>
    <row r="414" spans="1:3" ht="45" customHeight="1">
      <c r="A414" s="23">
        <v>9300</v>
      </c>
      <c r="B414" s="8" t="s">
        <v>309</v>
      </c>
      <c r="C414" s="20" t="s">
        <v>1111</v>
      </c>
    </row>
    <row r="415" spans="1:3" ht="45" customHeight="1">
      <c r="A415" s="5">
        <v>931</v>
      </c>
      <c r="B415" s="7" t="s">
        <v>287</v>
      </c>
      <c r="C415" s="17" t="s">
        <v>1112</v>
      </c>
    </row>
    <row r="416" spans="1:3" ht="45" customHeight="1">
      <c r="A416" s="5">
        <v>932</v>
      </c>
      <c r="B416" s="7" t="s">
        <v>307</v>
      </c>
      <c r="C416" s="17" t="s">
        <v>1113</v>
      </c>
    </row>
    <row r="417" spans="1:3" ht="45" customHeight="1">
      <c r="A417" s="23">
        <v>9400</v>
      </c>
      <c r="B417" s="8" t="s">
        <v>310</v>
      </c>
      <c r="C417" s="20" t="s">
        <v>1114</v>
      </c>
    </row>
    <row r="418" spans="1:3" ht="75">
      <c r="A418" s="5">
        <v>941</v>
      </c>
      <c r="B418" s="7" t="s">
        <v>308</v>
      </c>
      <c r="C418" s="21" t="s">
        <v>1115</v>
      </c>
    </row>
    <row r="419" spans="1:3" ht="75">
      <c r="A419" s="5">
        <v>942</v>
      </c>
      <c r="B419" s="7" t="s">
        <v>285</v>
      </c>
      <c r="C419" s="21" t="s">
        <v>1116</v>
      </c>
    </row>
    <row r="420" spans="1:3" ht="45" customHeight="1">
      <c r="A420" s="23">
        <v>9500</v>
      </c>
      <c r="B420" s="8" t="s">
        <v>286</v>
      </c>
      <c r="C420" s="24" t="s">
        <v>1117</v>
      </c>
    </row>
    <row r="421" spans="1:3" ht="60">
      <c r="A421" s="5">
        <v>951</v>
      </c>
      <c r="B421" s="7" t="s">
        <v>1581</v>
      </c>
      <c r="C421" s="21" t="s">
        <v>1808</v>
      </c>
    </row>
    <row r="422" spans="1:3" ht="45" customHeight="1">
      <c r="A422" s="23">
        <v>9600</v>
      </c>
      <c r="B422" s="8" t="s">
        <v>288</v>
      </c>
      <c r="C422" s="20" t="s">
        <v>1118</v>
      </c>
    </row>
    <row r="423" spans="1:3" ht="45" customHeight="1">
      <c r="A423" s="5">
        <v>961</v>
      </c>
      <c r="B423" s="7" t="s">
        <v>289</v>
      </c>
      <c r="C423" s="17" t="s">
        <v>1119</v>
      </c>
    </row>
    <row r="424" spans="1:3" ht="45" customHeight="1">
      <c r="A424" s="5">
        <v>962</v>
      </c>
      <c r="B424" s="7" t="s">
        <v>290</v>
      </c>
      <c r="C424" s="17" t="s">
        <v>1120</v>
      </c>
    </row>
    <row r="425" spans="1:3" ht="60">
      <c r="A425" s="23">
        <v>9900</v>
      </c>
      <c r="B425" s="8" t="s">
        <v>291</v>
      </c>
      <c r="C425" s="24" t="s">
        <v>1121</v>
      </c>
    </row>
    <row r="426" spans="1:3" ht="60">
      <c r="A426" s="5">
        <v>991</v>
      </c>
      <c r="B426" s="7" t="s">
        <v>292</v>
      </c>
      <c r="C426" s="21" t="s">
        <v>1121</v>
      </c>
    </row>
    <row r="427" spans="1:3"/>
    <row r="428" spans="1:3"/>
    <row r="429" spans="1:3"/>
    <row r="430" spans="1:3"/>
    <row r="431" spans="1:3"/>
    <row r="432" spans="1:3"/>
    <row r="433"/>
    <row r="434"/>
    <row r="435"/>
    <row r="436"/>
    <row r="437"/>
    <row r="438"/>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6" tint="-0.249977111117893"/>
  </sheetPr>
  <dimension ref="A1:D4"/>
  <sheetViews>
    <sheetView workbookViewId="0">
      <pane ySplit="1" topLeftCell="A2" activePane="bottomLeft" state="frozen"/>
      <selection pane="bottomLeft" activeCell="A2" sqref="A2"/>
    </sheetView>
  </sheetViews>
  <sheetFormatPr baseColWidth="10" defaultColWidth="0" defaultRowHeight="15"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5" t="s">
        <v>608</v>
      </c>
      <c r="B1" s="16" t="s">
        <v>609</v>
      </c>
      <c r="C1" s="16" t="s">
        <v>664</v>
      </c>
    </row>
    <row r="2" spans="1:3" ht="60" customHeight="1">
      <c r="A2" s="4">
        <v>1</v>
      </c>
      <c r="B2" s="9" t="s">
        <v>635</v>
      </c>
      <c r="C2" s="17" t="s">
        <v>666</v>
      </c>
    </row>
    <row r="3" spans="1:3" ht="60" customHeight="1">
      <c r="A3" s="4">
        <v>2</v>
      </c>
      <c r="B3" s="9" t="s">
        <v>636</v>
      </c>
      <c r="C3" s="17" t="s">
        <v>667</v>
      </c>
    </row>
    <row r="4" spans="1:3" ht="60" customHeight="1">
      <c r="A4" s="5">
        <v>3</v>
      </c>
      <c r="B4" s="7" t="s">
        <v>1122</v>
      </c>
      <c r="C4" s="17" t="s">
        <v>668</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E87"/>
  <sheetViews>
    <sheetView workbookViewId="0">
      <pane ySplit="1" topLeftCell="A2" activePane="bottomLeft" state="frozen"/>
      <selection pane="bottomLeft" activeCell="B40" sqref="B40"/>
    </sheetView>
  </sheetViews>
  <sheetFormatPr baseColWidth="10" defaultColWidth="0" defaultRowHeight="15" zeroHeight="1"/>
  <cols>
    <col min="1" max="1" width="5" style="41" customWidth="1"/>
    <col min="2" max="2" width="55" style="7" customWidth="1"/>
    <col min="3" max="3" width="99.85546875" style="3" hidden="1" customWidth="1"/>
    <col min="4" max="4" width="0.28515625" style="3" customWidth="1"/>
    <col min="5" max="5" width="0" style="3" hidden="1" customWidth="1"/>
    <col min="6" max="16384" width="11.42578125" style="3" hidden="1"/>
  </cols>
  <sheetData>
    <row r="1" spans="1:3" s="2" customFormat="1" ht="37.5" customHeight="1">
      <c r="A1" s="39" t="s">
        <v>733</v>
      </c>
      <c r="B1" s="19" t="s">
        <v>609</v>
      </c>
      <c r="C1" s="18" t="s">
        <v>664</v>
      </c>
    </row>
    <row r="2" spans="1:3" ht="45" customHeight="1">
      <c r="A2" s="46">
        <v>100</v>
      </c>
      <c r="B2" s="6" t="s">
        <v>724</v>
      </c>
      <c r="C2" s="17"/>
    </row>
    <row r="3" spans="1:3" ht="45" customHeight="1">
      <c r="A3" s="40">
        <v>101</v>
      </c>
      <c r="B3" s="9" t="s">
        <v>858</v>
      </c>
      <c r="C3" s="17"/>
    </row>
    <row r="4" spans="1:3" ht="45" customHeight="1">
      <c r="A4" s="40">
        <v>102</v>
      </c>
      <c r="B4" s="10" t="s">
        <v>538</v>
      </c>
      <c r="C4" s="17"/>
    </row>
    <row r="5" spans="1:3" ht="45" customHeight="1">
      <c r="A5" s="40">
        <v>103</v>
      </c>
      <c r="B5" s="7" t="s">
        <v>637</v>
      </c>
      <c r="C5" s="17"/>
    </row>
    <row r="6" spans="1:3" ht="45" customHeight="1">
      <c r="A6" s="40">
        <v>104</v>
      </c>
      <c r="B6" s="7" t="s">
        <v>934</v>
      </c>
      <c r="C6" s="17"/>
    </row>
    <row r="7" spans="1:3" ht="45" customHeight="1">
      <c r="A7" s="40">
        <v>105</v>
      </c>
      <c r="B7" s="7" t="s">
        <v>935</v>
      </c>
      <c r="C7" s="17"/>
    </row>
    <row r="8" spans="1:3" ht="45" customHeight="1">
      <c r="A8" s="40">
        <v>106</v>
      </c>
      <c r="B8" s="7" t="s">
        <v>905</v>
      </c>
      <c r="C8" s="17"/>
    </row>
    <row r="9" spans="1:3" ht="45" customHeight="1">
      <c r="A9" s="40">
        <v>199</v>
      </c>
      <c r="B9" s="7" t="s">
        <v>725</v>
      </c>
      <c r="C9" s="17"/>
    </row>
    <row r="10" spans="1:3" ht="45" customHeight="1">
      <c r="A10" s="46">
        <v>200</v>
      </c>
      <c r="B10" s="6" t="s">
        <v>360</v>
      </c>
      <c r="C10" s="17"/>
    </row>
    <row r="11" spans="1:3" ht="45" customHeight="1">
      <c r="A11" s="40">
        <v>201</v>
      </c>
      <c r="B11" s="9" t="s">
        <v>1388</v>
      </c>
      <c r="C11" s="17"/>
    </row>
    <row r="12" spans="1:3" ht="45" customHeight="1">
      <c r="A12" s="40">
        <v>202</v>
      </c>
      <c r="B12" s="9" t="s">
        <v>1389</v>
      </c>
      <c r="C12" s="17"/>
    </row>
    <row r="13" spans="1:3" ht="45" customHeight="1">
      <c r="A13" s="40">
        <v>203</v>
      </c>
      <c r="B13" s="9" t="s">
        <v>1390</v>
      </c>
      <c r="C13" s="17"/>
    </row>
    <row r="14" spans="1:3" ht="45" customHeight="1">
      <c r="A14" s="40">
        <v>204</v>
      </c>
      <c r="B14" s="9" t="s">
        <v>1391</v>
      </c>
      <c r="C14" s="17"/>
    </row>
    <row r="15" spans="1:3" ht="45" customHeight="1">
      <c r="A15" s="40">
        <v>205</v>
      </c>
      <c r="B15" s="9" t="s">
        <v>1392</v>
      </c>
      <c r="C15" s="17"/>
    </row>
    <row r="16" spans="1:3" ht="45" customHeight="1">
      <c r="A16" s="40">
        <v>206</v>
      </c>
      <c r="B16" s="9" t="s">
        <v>1393</v>
      </c>
      <c r="C16" s="17"/>
    </row>
    <row r="17" spans="1:3" ht="45" customHeight="1">
      <c r="A17" s="40">
        <v>207</v>
      </c>
      <c r="B17" s="9" t="s">
        <v>1394</v>
      </c>
      <c r="C17" s="17"/>
    </row>
    <row r="18" spans="1:3" ht="45" customHeight="1">
      <c r="A18" s="40">
        <v>208</v>
      </c>
      <c r="B18" s="9" t="s">
        <v>1395</v>
      </c>
      <c r="C18" s="17"/>
    </row>
    <row r="19" spans="1:3" ht="45" customHeight="1">
      <c r="A19" s="40">
        <v>209</v>
      </c>
      <c r="B19" s="9" t="s">
        <v>1396</v>
      </c>
      <c r="C19" s="17"/>
    </row>
    <row r="20" spans="1:3" ht="45" customHeight="1">
      <c r="A20" s="40">
        <v>210</v>
      </c>
      <c r="B20" s="9" t="s">
        <v>1397</v>
      </c>
      <c r="C20" s="17"/>
    </row>
    <row r="21" spans="1:3" ht="45" customHeight="1">
      <c r="A21" s="40">
        <v>211</v>
      </c>
      <c r="B21" s="9" t="s">
        <v>1398</v>
      </c>
      <c r="C21" s="17"/>
    </row>
    <row r="22" spans="1:3" ht="45" customHeight="1">
      <c r="A22" s="40">
        <v>212</v>
      </c>
      <c r="B22" s="9" t="s">
        <v>1399</v>
      </c>
      <c r="C22" s="17"/>
    </row>
    <row r="23" spans="1:3" ht="45" customHeight="1">
      <c r="A23" s="40">
        <v>213</v>
      </c>
      <c r="B23" s="9" t="s">
        <v>1400</v>
      </c>
      <c r="C23" s="17"/>
    </row>
    <row r="24" spans="1:3" ht="45" customHeight="1">
      <c r="A24" s="40">
        <v>214</v>
      </c>
      <c r="B24" s="9" t="s">
        <v>1401</v>
      </c>
      <c r="C24" s="17"/>
    </row>
    <row r="25" spans="1:3" ht="45" customHeight="1">
      <c r="A25" s="40">
        <v>215</v>
      </c>
      <c r="B25" s="9" t="s">
        <v>1402</v>
      </c>
      <c r="C25" s="17"/>
    </row>
    <row r="26" spans="1:3" ht="45" customHeight="1">
      <c r="A26" s="40">
        <v>216</v>
      </c>
      <c r="B26" s="9" t="s">
        <v>1403</v>
      </c>
      <c r="C26" s="17"/>
    </row>
    <row r="27" spans="1:3" ht="45" customHeight="1">
      <c r="A27" s="40">
        <v>217</v>
      </c>
      <c r="B27" s="9" t="s">
        <v>1404</v>
      </c>
      <c r="C27" s="17"/>
    </row>
    <row r="28" spans="1:3" ht="45" customHeight="1">
      <c r="A28" s="40">
        <v>218</v>
      </c>
      <c r="B28" s="9" t="s">
        <v>1405</v>
      </c>
      <c r="C28" s="17"/>
    </row>
    <row r="29" spans="1:3" ht="45" customHeight="1">
      <c r="A29" s="40">
        <v>219</v>
      </c>
      <c r="B29" s="9" t="s">
        <v>1406</v>
      </c>
      <c r="C29" s="17"/>
    </row>
    <row r="30" spans="1:3" ht="45" customHeight="1">
      <c r="A30" s="40">
        <v>220</v>
      </c>
      <c r="B30" s="9" t="s">
        <v>1407</v>
      </c>
      <c r="C30" s="17"/>
    </row>
    <row r="31" spans="1:3" ht="45" customHeight="1">
      <c r="A31" s="40">
        <v>221</v>
      </c>
      <c r="B31" s="9" t="s">
        <v>1408</v>
      </c>
      <c r="C31" s="17"/>
    </row>
    <row r="32" spans="1:3" ht="45" customHeight="1">
      <c r="A32" s="40">
        <v>222</v>
      </c>
      <c r="B32" s="9" t="s">
        <v>1409</v>
      </c>
      <c r="C32" s="17"/>
    </row>
    <row r="33" spans="1:3" ht="45" customHeight="1">
      <c r="A33" s="40">
        <v>223</v>
      </c>
      <c r="B33" s="9" t="s">
        <v>1410</v>
      </c>
      <c r="C33" s="17"/>
    </row>
    <row r="34" spans="1:3" ht="45" customHeight="1">
      <c r="A34" s="40">
        <v>224</v>
      </c>
      <c r="B34" s="9" t="s">
        <v>1411</v>
      </c>
      <c r="C34" s="17"/>
    </row>
    <row r="35" spans="1:3" ht="45" customHeight="1">
      <c r="A35" s="40">
        <v>225</v>
      </c>
      <c r="B35" s="9" t="s">
        <v>1412</v>
      </c>
      <c r="C35" s="17"/>
    </row>
    <row r="36" spans="1:3" ht="45" customHeight="1">
      <c r="A36" s="40">
        <v>226</v>
      </c>
      <c r="B36" s="9" t="s">
        <v>1413</v>
      </c>
      <c r="C36" s="17"/>
    </row>
    <row r="37" spans="1:3" ht="45" customHeight="1">
      <c r="A37" s="40">
        <v>227</v>
      </c>
      <c r="B37" s="9" t="s">
        <v>1414</v>
      </c>
      <c r="C37" s="17"/>
    </row>
    <row r="38" spans="1:3" ht="45" customHeight="1">
      <c r="A38" s="40">
        <v>228</v>
      </c>
      <c r="B38" s="9" t="s">
        <v>1415</v>
      </c>
      <c r="C38" s="17"/>
    </row>
    <row r="39" spans="1:3" ht="45" customHeight="1">
      <c r="A39" s="40">
        <v>229</v>
      </c>
      <c r="B39" s="9" t="s">
        <v>1811</v>
      </c>
      <c r="C39" s="17"/>
    </row>
    <row r="40" spans="1:3" ht="45" customHeight="1">
      <c r="A40" s="40">
        <v>230</v>
      </c>
      <c r="B40" s="9" t="s">
        <v>1812</v>
      </c>
      <c r="C40" s="17"/>
    </row>
    <row r="41" spans="1:3" ht="45" customHeight="1">
      <c r="A41" s="45">
        <v>300</v>
      </c>
      <c r="B41" s="38" t="s">
        <v>726</v>
      </c>
      <c r="C41" s="17"/>
    </row>
    <row r="42" spans="1:3" ht="45" customHeight="1">
      <c r="A42" s="41">
        <v>301</v>
      </c>
      <c r="B42" s="44" t="s">
        <v>936</v>
      </c>
      <c r="C42" s="17"/>
    </row>
    <row r="43" spans="1:3" ht="45" customHeight="1">
      <c r="A43" s="41">
        <v>302</v>
      </c>
      <c r="B43" s="44" t="s">
        <v>1332</v>
      </c>
      <c r="C43" s="17"/>
    </row>
    <row r="44" spans="1:3" ht="45" customHeight="1">
      <c r="A44" s="41">
        <v>303</v>
      </c>
      <c r="B44" s="44" t="s">
        <v>938</v>
      </c>
      <c r="C44" s="17"/>
    </row>
    <row r="45" spans="1:3" ht="45" customHeight="1">
      <c r="A45" s="41">
        <v>304</v>
      </c>
      <c r="B45" s="44" t="s">
        <v>939</v>
      </c>
      <c r="C45" s="17"/>
    </row>
    <row r="46" spans="1:3" ht="45" customHeight="1">
      <c r="A46" s="41">
        <v>305</v>
      </c>
      <c r="B46" s="44" t="s">
        <v>940</v>
      </c>
      <c r="C46" s="17"/>
    </row>
    <row r="47" spans="1:3" ht="45" customHeight="1">
      <c r="A47" s="41">
        <v>306</v>
      </c>
      <c r="B47" s="44" t="s">
        <v>941</v>
      </c>
      <c r="C47" s="17"/>
    </row>
    <row r="48" spans="1:3" ht="45" customHeight="1">
      <c r="A48" s="41">
        <v>307</v>
      </c>
      <c r="B48" s="44" t="s">
        <v>942</v>
      </c>
      <c r="C48" s="17"/>
    </row>
    <row r="49" spans="1:3" ht="45" customHeight="1">
      <c r="A49" s="41">
        <v>308</v>
      </c>
      <c r="B49" s="44" t="s">
        <v>1333</v>
      </c>
      <c r="C49" s="17"/>
    </row>
    <row r="50" spans="1:3" ht="45" customHeight="1">
      <c r="A50" s="41">
        <v>309</v>
      </c>
      <c r="B50" s="44" t="s">
        <v>944</v>
      </c>
      <c r="C50" s="17"/>
    </row>
    <row r="51" spans="1:3" ht="45" customHeight="1">
      <c r="A51" s="41">
        <v>310</v>
      </c>
      <c r="B51" s="44" t="s">
        <v>945</v>
      </c>
      <c r="C51" s="17"/>
    </row>
    <row r="52" spans="1:3" ht="45" customHeight="1">
      <c r="A52" s="41">
        <v>311</v>
      </c>
      <c r="B52" s="44" t="s">
        <v>946</v>
      </c>
      <c r="C52" s="17"/>
    </row>
    <row r="53" spans="1:3" ht="45" customHeight="1">
      <c r="A53" s="41">
        <v>312</v>
      </c>
      <c r="B53" s="44" t="s">
        <v>947</v>
      </c>
      <c r="C53" s="17"/>
    </row>
    <row r="54" spans="1:3" ht="45" customHeight="1">
      <c r="A54" s="41">
        <v>313</v>
      </c>
      <c r="B54" s="44" t="s">
        <v>948</v>
      </c>
      <c r="C54" s="17"/>
    </row>
    <row r="55" spans="1:3" ht="45" customHeight="1">
      <c r="A55" s="41">
        <v>314</v>
      </c>
      <c r="B55" s="44" t="s">
        <v>949</v>
      </c>
      <c r="C55" s="17"/>
    </row>
    <row r="56" spans="1:3" ht="45" customHeight="1">
      <c r="A56" s="41">
        <v>315</v>
      </c>
      <c r="B56" s="44" t="s">
        <v>950</v>
      </c>
      <c r="C56" s="17"/>
    </row>
    <row r="57" spans="1:3" ht="45" customHeight="1">
      <c r="A57" s="41">
        <v>316</v>
      </c>
      <c r="B57" s="44" t="s">
        <v>951</v>
      </c>
      <c r="C57" s="17"/>
    </row>
    <row r="58" spans="1:3" ht="45" customHeight="1">
      <c r="A58" s="41">
        <v>317</v>
      </c>
      <c r="B58" s="44" t="s">
        <v>952</v>
      </c>
      <c r="C58" s="17"/>
    </row>
    <row r="59" spans="1:3" ht="45" customHeight="1">
      <c r="A59" s="41">
        <v>399</v>
      </c>
      <c r="B59" s="44" t="s">
        <v>953</v>
      </c>
      <c r="C59" s="17"/>
    </row>
    <row r="60" spans="1:3" ht="45" customHeight="1">
      <c r="A60" s="45">
        <v>400</v>
      </c>
      <c r="B60" s="8" t="s">
        <v>727</v>
      </c>
      <c r="C60" s="17"/>
    </row>
    <row r="61" spans="1:3" ht="45" customHeight="1">
      <c r="A61" s="77">
        <v>401</v>
      </c>
      <c r="B61" s="78" t="s">
        <v>1125</v>
      </c>
      <c r="C61" s="17"/>
    </row>
    <row r="62" spans="1:3" ht="45" customHeight="1">
      <c r="A62" s="77">
        <v>402</v>
      </c>
      <c r="B62" s="78" t="s">
        <v>1126</v>
      </c>
      <c r="C62" s="17"/>
    </row>
    <row r="63" spans="1:3" ht="45" customHeight="1">
      <c r="A63" s="77">
        <v>403</v>
      </c>
      <c r="B63" s="78" t="s">
        <v>1127</v>
      </c>
      <c r="C63" s="17"/>
    </row>
    <row r="64" spans="1:3" ht="45" customHeight="1">
      <c r="A64" s="77">
        <v>404</v>
      </c>
      <c r="B64" s="7" t="s">
        <v>1334</v>
      </c>
      <c r="C64" s="17"/>
    </row>
    <row r="65" spans="1:3" ht="45" customHeight="1">
      <c r="A65" s="77">
        <v>405</v>
      </c>
      <c r="B65" s="7" t="s">
        <v>1129</v>
      </c>
      <c r="C65" s="17"/>
    </row>
    <row r="66" spans="1:3" ht="45" customHeight="1">
      <c r="A66" s="77">
        <v>406</v>
      </c>
      <c r="B66" s="78" t="s">
        <v>1130</v>
      </c>
      <c r="C66" s="17"/>
    </row>
    <row r="67" spans="1:3" ht="45" customHeight="1">
      <c r="A67" s="77">
        <v>407</v>
      </c>
      <c r="B67" s="7" t="s">
        <v>1335</v>
      </c>
      <c r="C67" s="17"/>
    </row>
    <row r="68" spans="1:3" ht="45" customHeight="1">
      <c r="A68" s="41">
        <v>499</v>
      </c>
      <c r="B68" s="7" t="s">
        <v>1132</v>
      </c>
      <c r="C68" s="17"/>
    </row>
    <row r="69" spans="1:3" ht="45" customHeight="1">
      <c r="A69" s="45">
        <v>500</v>
      </c>
      <c r="B69" s="8" t="s">
        <v>728</v>
      </c>
      <c r="C69" s="17"/>
    </row>
    <row r="70" spans="1:3" ht="45" customHeight="1">
      <c r="A70" s="41">
        <v>501</v>
      </c>
      <c r="B70" s="7" t="s">
        <v>730</v>
      </c>
      <c r="C70" s="17"/>
    </row>
    <row r="71" spans="1:3" ht="45" customHeight="1">
      <c r="A71" s="41">
        <v>502</v>
      </c>
      <c r="B71" s="7" t="s">
        <v>729</v>
      </c>
      <c r="C71" s="17"/>
    </row>
    <row r="72" spans="1:3" ht="45" customHeight="1">
      <c r="A72" s="41">
        <v>503</v>
      </c>
      <c r="B72" s="7" t="s">
        <v>731</v>
      </c>
      <c r="C72" s="17"/>
    </row>
    <row r="73" spans="1:3" ht="45" customHeight="1">
      <c r="A73" s="41">
        <v>599</v>
      </c>
      <c r="B73" s="7" t="s">
        <v>958</v>
      </c>
      <c r="C73" s="17"/>
    </row>
    <row r="74" spans="1:3" ht="45" customHeight="1">
      <c r="A74" s="45">
        <v>900</v>
      </c>
      <c r="B74" s="8" t="s">
        <v>732</v>
      </c>
      <c r="C74" s="17"/>
    </row>
    <row r="75" spans="1:3" ht="45" customHeight="1">
      <c r="A75" s="41">
        <v>901</v>
      </c>
      <c r="B75" s="7" t="s">
        <v>954</v>
      </c>
      <c r="C75" s="17"/>
    </row>
    <row r="76" spans="1:3" ht="45" customHeight="1">
      <c r="A76" s="41">
        <v>902</v>
      </c>
      <c r="B76" s="7" t="s">
        <v>955</v>
      </c>
      <c r="C76" s="17"/>
    </row>
    <row r="77" spans="1:3" ht="45" customHeight="1">
      <c r="A77" s="41">
        <v>903</v>
      </c>
      <c r="B77" s="7" t="s">
        <v>956</v>
      </c>
      <c r="C77" s="17"/>
    </row>
    <row r="78" spans="1:3" ht="45" customHeight="1">
      <c r="A78" s="41">
        <v>904</v>
      </c>
      <c r="B78" s="7" t="s">
        <v>957</v>
      </c>
      <c r="C78" s="17"/>
    </row>
    <row r="79" spans="1:3" ht="45" customHeight="1">
      <c r="A79" s="41">
        <v>999</v>
      </c>
      <c r="B79" s="7" t="s">
        <v>725</v>
      </c>
      <c r="C79" s="17"/>
    </row>
    <row r="80" spans="1:3" hidden="1"/>
    <row r="81" hidden="1"/>
    <row r="82" hidden="1"/>
    <row r="83" hidden="1"/>
    <row r="84" hidden="1"/>
    <row r="85" hidden="1"/>
    <row r="86" hidden="1"/>
    <row r="87" hidden="1"/>
  </sheetData>
  <sheetProtection password="D38D" sheet="1" objects="1" scenarios="1"/>
  <pageMargins left="1.1023622047244095" right="0.31496062992125984" top="0.74803149606299213" bottom="0.74803149606299213" header="0.31496062992125984" footer="0.31496062992125984"/>
  <pageSetup paperSize="5" orientation="portrait" r:id="rId1"/>
  <headerFooter>
    <oddFooter>&amp;CPágina &amp;P de &amp;N&amp;RFecha &amp;D</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K118"/>
  <sheetViews>
    <sheetView workbookViewId="0">
      <selection sqref="A1:J1"/>
    </sheetView>
  </sheetViews>
  <sheetFormatPr baseColWidth="10" defaultColWidth="0" defaultRowHeight="15" zeroHeight="1"/>
  <cols>
    <col min="1" max="1" width="5.7109375" style="259" customWidth="1"/>
    <col min="2" max="2" width="32.85546875" style="256" customWidth="1"/>
    <col min="3" max="3" width="14.28515625" style="257" customWidth="1"/>
    <col min="4" max="4" width="11.7109375" style="258" bestFit="1" customWidth="1"/>
    <col min="5" max="10" width="11.42578125" style="256" customWidth="1"/>
    <col min="11" max="11" width="0.140625" customWidth="1"/>
    <col min="12" max="16384" width="11.42578125" hidden="1"/>
  </cols>
  <sheetData>
    <row r="1" spans="1:10" s="272" customFormat="1" ht="21">
      <c r="A1" s="597" t="s">
        <v>1272</v>
      </c>
      <c r="B1" s="597"/>
      <c r="C1" s="597"/>
      <c r="D1" s="597"/>
      <c r="E1" s="597"/>
      <c r="F1" s="597"/>
      <c r="G1" s="597"/>
      <c r="H1" s="597"/>
      <c r="I1" s="597"/>
      <c r="J1" s="597"/>
    </row>
    <row r="2" spans="1:10" ht="3.75" customHeight="1"/>
    <row r="3" spans="1:10" s="252" customFormat="1">
      <c r="A3" s="250" t="s">
        <v>1279</v>
      </c>
      <c r="B3" s="250" t="s">
        <v>609</v>
      </c>
      <c r="C3" s="254" t="s">
        <v>1343</v>
      </c>
      <c r="D3" s="253" t="s">
        <v>1280</v>
      </c>
      <c r="E3" s="262"/>
      <c r="F3" s="262"/>
      <c r="G3" s="262"/>
      <c r="H3" s="262"/>
      <c r="I3" s="262"/>
      <c r="J3" s="262"/>
    </row>
    <row r="4" spans="1:10" ht="30" customHeight="1">
      <c r="A4" s="260">
        <v>1</v>
      </c>
      <c r="B4" s="261" t="s">
        <v>604</v>
      </c>
      <c r="C4" s="248">
        <f>'I-TI'!D346</f>
        <v>3517429</v>
      </c>
      <c r="D4" s="451">
        <f>'I-TI'!E346</f>
        <v>5.8428790129532802E-2</v>
      </c>
    </row>
    <row r="5" spans="1:10" ht="30" customHeight="1">
      <c r="A5" s="260">
        <v>2</v>
      </c>
      <c r="B5" s="261" t="s">
        <v>576</v>
      </c>
      <c r="C5" s="248">
        <f>'I-TI'!D347</f>
        <v>0</v>
      </c>
      <c r="D5" s="451">
        <f>'I-TI'!E347</f>
        <v>0</v>
      </c>
    </row>
    <row r="6" spans="1:10" ht="30" customHeight="1">
      <c r="A6" s="260">
        <v>3</v>
      </c>
      <c r="B6" s="261" t="s">
        <v>571</v>
      </c>
      <c r="C6" s="248">
        <f>'I-TI'!D348</f>
        <v>2000</v>
      </c>
      <c r="D6" s="451">
        <f>'I-TI'!E348</f>
        <v>3.3222441805951335E-5</v>
      </c>
    </row>
    <row r="7" spans="1:10" ht="30" customHeight="1">
      <c r="A7" s="260">
        <v>4</v>
      </c>
      <c r="B7" s="261" t="s">
        <v>563</v>
      </c>
      <c r="C7" s="248">
        <f>'I-TI'!D349</f>
        <v>5812136</v>
      </c>
      <c r="D7" s="451">
        <f>'I-TI'!E349</f>
        <v>9.6546675014137398E-2</v>
      </c>
    </row>
    <row r="8" spans="1:10" ht="30" customHeight="1">
      <c r="A8" s="260">
        <v>5</v>
      </c>
      <c r="B8" s="261" t="s">
        <v>1139</v>
      </c>
      <c r="C8" s="248">
        <f>'I-TI'!D350</f>
        <v>843125</v>
      </c>
      <c r="D8" s="451">
        <f>'I-TI'!E350</f>
        <v>1.4005335623821362E-2</v>
      </c>
    </row>
    <row r="9" spans="1:10" ht="30" customHeight="1">
      <c r="A9" s="260">
        <v>6</v>
      </c>
      <c r="B9" s="261" t="s">
        <v>1141</v>
      </c>
      <c r="C9" s="248">
        <f>'I-TI'!D351</f>
        <v>3412850</v>
      </c>
      <c r="D9" s="451">
        <f>'I-TI'!E351</f>
        <v>5.6691605258720516E-2</v>
      </c>
    </row>
    <row r="10" spans="1:10" ht="30" customHeight="1">
      <c r="A10" s="260">
        <v>7</v>
      </c>
      <c r="B10" s="261" t="s">
        <v>1224</v>
      </c>
      <c r="C10" s="248">
        <f>'I-TI'!D352</f>
        <v>0</v>
      </c>
      <c r="D10" s="451">
        <f>'I-TI'!E352</f>
        <v>0</v>
      </c>
    </row>
    <row r="11" spans="1:10" ht="30" customHeight="1">
      <c r="A11" s="260">
        <v>8</v>
      </c>
      <c r="B11" s="261" t="s">
        <v>258</v>
      </c>
      <c r="C11" s="248">
        <f>'I-TI'!D353</f>
        <v>46612731</v>
      </c>
      <c r="D11" s="451">
        <f>'I-TI'!E353</f>
        <v>0.774294371531982</v>
      </c>
    </row>
    <row r="12" spans="1:10" ht="30" customHeight="1">
      <c r="A12" s="260">
        <v>9</v>
      </c>
      <c r="B12" s="261" t="s">
        <v>354</v>
      </c>
      <c r="C12" s="248">
        <f>'I-TI'!D354</f>
        <v>0</v>
      </c>
      <c r="D12" s="451">
        <f>'I-TI'!E354</f>
        <v>0</v>
      </c>
    </row>
    <row r="13" spans="1:10" ht="30" customHeight="1">
      <c r="A13" s="260">
        <v>0</v>
      </c>
      <c r="B13" s="261" t="s">
        <v>1149</v>
      </c>
      <c r="C13" s="248">
        <f>'I-TI'!D355</f>
        <v>0</v>
      </c>
      <c r="D13" s="451">
        <f>'I-TI'!E355</f>
        <v>0</v>
      </c>
    </row>
    <row r="14" spans="1:10">
      <c r="A14" s="263"/>
      <c r="B14" s="264" t="s">
        <v>712</v>
      </c>
      <c r="C14" s="265">
        <f>SUBTOTAL(109,C4:C13)</f>
        <v>60200271</v>
      </c>
      <c r="D14" s="452">
        <f>D4+D5+D6+D7+D8+D9+D10+D11+D12+D13</f>
        <v>1</v>
      </c>
    </row>
    <row r="15" spans="1:10"/>
    <row r="16" spans="1:10" ht="21">
      <c r="A16" s="597" t="s">
        <v>1273</v>
      </c>
      <c r="B16" s="597"/>
      <c r="C16" s="597"/>
      <c r="D16" s="597"/>
      <c r="E16" s="597"/>
      <c r="F16" s="597"/>
      <c r="G16" s="597"/>
      <c r="H16" s="597"/>
      <c r="I16" s="597"/>
      <c r="J16" s="597"/>
    </row>
    <row r="17" spans="1:10" ht="3.75" customHeight="1">
      <c r="B17" s="255"/>
    </row>
    <row r="18" spans="1:10" s="252" customFormat="1">
      <c r="A18" s="250" t="s">
        <v>1281</v>
      </c>
      <c r="B18" s="250" t="s">
        <v>609</v>
      </c>
      <c r="C18" s="254" t="s">
        <v>1343</v>
      </c>
      <c r="D18" s="253" t="s">
        <v>1280</v>
      </c>
      <c r="E18" s="262"/>
      <c r="F18" s="262"/>
      <c r="G18" s="262"/>
      <c r="H18" s="262"/>
      <c r="I18" s="262"/>
      <c r="J18" s="262"/>
    </row>
    <row r="19" spans="1:10" ht="18.75" customHeight="1">
      <c r="A19" s="260">
        <v>1</v>
      </c>
      <c r="B19" s="93" t="s">
        <v>604</v>
      </c>
      <c r="C19" s="248">
        <f>'I-TI'!D359</f>
        <v>3517429</v>
      </c>
      <c r="D19" s="451">
        <f>'I-TI'!E359</f>
        <v>5.8428790129532802E-2</v>
      </c>
    </row>
    <row r="20" spans="1:10" ht="18.75" customHeight="1">
      <c r="A20" s="260">
        <v>2</v>
      </c>
      <c r="B20" s="93" t="s">
        <v>1271</v>
      </c>
      <c r="C20" s="248">
        <f>'I-TI'!D360</f>
        <v>2000</v>
      </c>
      <c r="D20" s="451">
        <f>'I-TI'!E360</f>
        <v>3.3222441805951335E-5</v>
      </c>
    </row>
    <row r="21" spans="1:10" ht="18.75" customHeight="1">
      <c r="A21" s="260">
        <v>3</v>
      </c>
      <c r="B21" s="93" t="s">
        <v>563</v>
      </c>
      <c r="C21" s="248">
        <f>'I-TI'!D361</f>
        <v>5812136</v>
      </c>
      <c r="D21" s="451">
        <f>'I-TI'!E361</f>
        <v>9.6546675014137398E-2</v>
      </c>
    </row>
    <row r="22" spans="1:10" ht="18.75" customHeight="1">
      <c r="A22" s="260">
        <v>4</v>
      </c>
      <c r="B22" s="93" t="s">
        <v>1139</v>
      </c>
      <c r="C22" s="248">
        <f>'I-TI'!D362</f>
        <v>843125</v>
      </c>
      <c r="D22" s="451">
        <f>'I-TI'!E362</f>
        <v>1.4005335623821362E-2</v>
      </c>
    </row>
    <row r="23" spans="1:10" ht="18.75" customHeight="1">
      <c r="A23" s="260">
        <v>5</v>
      </c>
      <c r="B23" s="93" t="s">
        <v>1141</v>
      </c>
      <c r="C23" s="248">
        <f>'I-TI'!D363</f>
        <v>3412850</v>
      </c>
      <c r="D23" s="451">
        <f>'I-TI'!E363</f>
        <v>5.6691605258720516E-2</v>
      </c>
    </row>
    <row r="24" spans="1:10" ht="18.75" customHeight="1">
      <c r="A24" s="260">
        <v>6</v>
      </c>
      <c r="B24" s="93" t="s">
        <v>259</v>
      </c>
      <c r="C24" s="248">
        <f>'I-TI'!D364</f>
        <v>29196703</v>
      </c>
      <c r="D24" s="451">
        <f>'I-TI'!E364</f>
        <v>0.48499288317157241</v>
      </c>
    </row>
    <row r="25" spans="1:10" ht="18.75" customHeight="1">
      <c r="A25" s="260">
        <v>7</v>
      </c>
      <c r="B25" s="93" t="s">
        <v>360</v>
      </c>
      <c r="C25" s="248">
        <f>'I-TI'!D365</f>
        <v>17416028</v>
      </c>
      <c r="D25" s="451">
        <f>'I-TI'!E365</f>
        <v>0.28930148836040953</v>
      </c>
    </row>
    <row r="26" spans="1:10" s="93" customFormat="1">
      <c r="A26" s="263"/>
      <c r="B26" s="270" t="s">
        <v>712</v>
      </c>
      <c r="C26" s="265">
        <f>SUBTOTAL(109,Tabla8[Estimación])</f>
        <v>60200271</v>
      </c>
      <c r="D26" s="452">
        <f>D19+D20+D21+D22+D23+D24+D25</f>
        <v>1</v>
      </c>
      <c r="E26" s="271"/>
      <c r="F26" s="271"/>
      <c r="G26" s="271"/>
      <c r="H26" s="271"/>
      <c r="I26" s="271"/>
      <c r="J26" s="271"/>
    </row>
    <row r="27" spans="1:10"/>
    <row r="28" spans="1:10" ht="21">
      <c r="A28" s="597" t="s">
        <v>1276</v>
      </c>
      <c r="B28" s="597"/>
      <c r="C28" s="597"/>
      <c r="D28" s="597"/>
      <c r="E28" s="597"/>
      <c r="F28" s="597"/>
      <c r="G28" s="597"/>
      <c r="H28" s="597"/>
      <c r="I28" s="597"/>
      <c r="J28" s="597"/>
    </row>
    <row r="29" spans="1:10" ht="3.75" customHeight="1">
      <c r="B29" s="255"/>
    </row>
    <row r="30" spans="1:10" s="252" customFormat="1">
      <c r="A30" s="250" t="s">
        <v>1157</v>
      </c>
      <c r="B30" s="250" t="s">
        <v>609</v>
      </c>
      <c r="C30" s="254" t="s">
        <v>1343</v>
      </c>
      <c r="D30" s="253" t="s">
        <v>1280</v>
      </c>
      <c r="E30" s="262"/>
      <c r="F30" s="262"/>
      <c r="G30" s="262"/>
      <c r="H30" s="262"/>
      <c r="I30" s="262"/>
      <c r="J30" s="262"/>
    </row>
    <row r="31" spans="1:10" ht="45" customHeight="1">
      <c r="A31" s="260">
        <v>1</v>
      </c>
      <c r="B31" s="261" t="s">
        <v>1278</v>
      </c>
      <c r="C31" s="248">
        <f>'I-TI'!D368</f>
        <v>13587540</v>
      </c>
      <c r="D31" s="451">
        <f>'I-TI'!E368</f>
        <v>0.22570562846801803</v>
      </c>
    </row>
    <row r="32" spans="1:10" ht="45" customHeight="1">
      <c r="A32" s="260">
        <v>2</v>
      </c>
      <c r="B32" s="261" t="s">
        <v>1383</v>
      </c>
      <c r="C32" s="248">
        <f>'I-TI'!D369</f>
        <v>46612731</v>
      </c>
      <c r="D32" s="451">
        <f>'I-TI'!E369</f>
        <v>0.774294371531982</v>
      </c>
    </row>
    <row r="33" spans="1:10" ht="45" customHeight="1">
      <c r="A33" s="260">
        <v>3</v>
      </c>
      <c r="B33" s="261" t="s">
        <v>1344</v>
      </c>
      <c r="C33" s="248">
        <f>'I-TI'!D370</f>
        <v>0</v>
      </c>
      <c r="D33" s="451">
        <f>'I-TI'!E370</f>
        <v>0</v>
      </c>
    </row>
    <row r="34" spans="1:10" ht="15" customHeight="1">
      <c r="A34" s="266"/>
      <c r="B34" s="264" t="s">
        <v>712</v>
      </c>
      <c r="C34" s="265">
        <f>SUBTOTAL(109,C31:C33)</f>
        <v>60200271</v>
      </c>
      <c r="D34" s="452">
        <f>'I-TI'!E371</f>
        <v>1</v>
      </c>
    </row>
    <row r="35" spans="1:10"/>
    <row r="36" spans="1:10" s="273" customFormat="1" ht="21">
      <c r="A36" s="597" t="s">
        <v>1277</v>
      </c>
      <c r="B36" s="597"/>
      <c r="C36" s="597"/>
      <c r="D36" s="597"/>
      <c r="E36" s="597"/>
      <c r="F36" s="597"/>
      <c r="G36" s="597"/>
      <c r="H36" s="597"/>
      <c r="I36" s="597"/>
      <c r="J36" s="597"/>
    </row>
    <row r="37" spans="1:10" ht="3.75" customHeight="1">
      <c r="A37" s="255"/>
    </row>
    <row r="38" spans="1:10" s="252" customFormat="1">
      <c r="A38" s="250" t="s">
        <v>733</v>
      </c>
      <c r="B38" s="250" t="s">
        <v>609</v>
      </c>
      <c r="C38" s="254" t="s">
        <v>1343</v>
      </c>
      <c r="D38" s="253" t="s">
        <v>1280</v>
      </c>
      <c r="E38" s="262"/>
      <c r="F38" s="262"/>
      <c r="G38" s="262"/>
      <c r="H38" s="262"/>
      <c r="I38" s="262"/>
      <c r="J38" s="262"/>
    </row>
    <row r="39" spans="1:10" ht="18.75" customHeight="1">
      <c r="A39" s="260">
        <v>100</v>
      </c>
      <c r="B39" s="93" t="s">
        <v>724</v>
      </c>
      <c r="C39" s="248">
        <f>'I-TI'!D373</f>
        <v>39462243</v>
      </c>
      <c r="D39" s="451">
        <f>'I-TI'!E373</f>
        <v>0.65551603579990525</v>
      </c>
    </row>
    <row r="40" spans="1:10" hidden="1">
      <c r="A40" s="260">
        <v>101</v>
      </c>
      <c r="B40" s="93" t="s">
        <v>858</v>
      </c>
      <c r="C40" s="248" t="e">
        <f>'I-TI'!#REF!</f>
        <v>#REF!</v>
      </c>
      <c r="D40" s="451">
        <f>'I-TI'!D374</f>
        <v>38676561</v>
      </c>
    </row>
    <row r="41" spans="1:10" hidden="1">
      <c r="A41" s="260">
        <v>102</v>
      </c>
      <c r="B41" s="93" t="s">
        <v>538</v>
      </c>
      <c r="C41" s="248" t="e">
        <f>'I-TI'!#REF!</f>
        <v>#REF!</v>
      </c>
      <c r="D41" s="451">
        <f>'I-TI'!D375</f>
        <v>646256</v>
      </c>
    </row>
    <row r="42" spans="1:10" hidden="1">
      <c r="A42" s="260">
        <v>103</v>
      </c>
      <c r="B42" s="93" t="s">
        <v>637</v>
      </c>
      <c r="C42" s="248" t="e">
        <f>'I-TI'!#REF!</f>
        <v>#REF!</v>
      </c>
      <c r="D42" s="451">
        <f>'I-TI'!D376</f>
        <v>116326</v>
      </c>
    </row>
    <row r="43" spans="1:10" hidden="1">
      <c r="A43" s="260">
        <v>104</v>
      </c>
      <c r="B43" s="93" t="s">
        <v>934</v>
      </c>
      <c r="C43" s="248" t="e">
        <f>'I-TI'!#REF!</f>
        <v>#REF!</v>
      </c>
      <c r="D43" s="451">
        <f>'I-TI'!D377</f>
        <v>0</v>
      </c>
    </row>
    <row r="44" spans="1:10" hidden="1">
      <c r="A44" s="260">
        <v>105</v>
      </c>
      <c r="B44" s="93" t="s">
        <v>935</v>
      </c>
      <c r="C44" s="248" t="e">
        <f>'I-TI'!#REF!</f>
        <v>#REF!</v>
      </c>
      <c r="D44" s="451">
        <f>'I-TI'!D378</f>
        <v>0</v>
      </c>
    </row>
    <row r="45" spans="1:10" hidden="1">
      <c r="A45" s="260">
        <v>106</v>
      </c>
      <c r="B45" s="93" t="s">
        <v>905</v>
      </c>
      <c r="C45" s="248" t="e">
        <f>'I-TI'!#REF!</f>
        <v>#REF!</v>
      </c>
      <c r="D45" s="451">
        <f>'I-TI'!D379</f>
        <v>0</v>
      </c>
    </row>
    <row r="46" spans="1:10" hidden="1">
      <c r="A46" s="260">
        <v>199</v>
      </c>
      <c r="B46" s="93" t="s">
        <v>725</v>
      </c>
      <c r="C46" s="248" t="e">
        <f>'I-TI'!#REF!</f>
        <v>#REF!</v>
      </c>
      <c r="D46" s="451">
        <f>'I-TI'!D380</f>
        <v>23100</v>
      </c>
    </row>
    <row r="47" spans="1:10" ht="18.75" customHeight="1">
      <c r="A47" s="260">
        <v>200</v>
      </c>
      <c r="B47" s="93" t="s">
        <v>360</v>
      </c>
      <c r="C47" s="248">
        <f>'I-TI'!D381</f>
        <v>17416028</v>
      </c>
      <c r="D47" s="451">
        <f>'I-TI'!E381</f>
        <v>0.28930148836040953</v>
      </c>
    </row>
    <row r="48" spans="1:10" hidden="1">
      <c r="A48" s="260">
        <v>201</v>
      </c>
      <c r="B48" s="93" t="s">
        <v>906</v>
      </c>
      <c r="C48" s="248" t="e">
        <f>'I-TI'!#REF!</f>
        <v>#REF!</v>
      </c>
      <c r="D48" s="451">
        <f>'I-TI'!D382</f>
        <v>0</v>
      </c>
    </row>
    <row r="49" spans="1:4" hidden="1">
      <c r="A49" s="260">
        <v>202</v>
      </c>
      <c r="B49" s="93" t="s">
        <v>907</v>
      </c>
      <c r="C49" s="248" t="e">
        <f>'I-TI'!#REF!</f>
        <v>#REF!</v>
      </c>
      <c r="D49" s="451">
        <f>'I-TI'!D383</f>
        <v>0</v>
      </c>
    </row>
    <row r="50" spans="1:4" hidden="1">
      <c r="A50" s="260">
        <v>203</v>
      </c>
      <c r="B50" s="93" t="s">
        <v>908</v>
      </c>
      <c r="C50" s="248" t="e">
        <f>'I-TI'!#REF!</f>
        <v>#REF!</v>
      </c>
      <c r="D50" s="451">
        <f>'I-TI'!D384</f>
        <v>0</v>
      </c>
    </row>
    <row r="51" spans="1:4" hidden="1">
      <c r="A51" s="260">
        <v>204</v>
      </c>
      <c r="B51" s="93" t="s">
        <v>909</v>
      </c>
      <c r="C51" s="248" t="e">
        <f>'I-TI'!#REF!</f>
        <v>#REF!</v>
      </c>
      <c r="D51" s="451">
        <f>'I-TI'!D385</f>
        <v>0</v>
      </c>
    </row>
    <row r="52" spans="1:4" hidden="1">
      <c r="A52" s="260">
        <v>205</v>
      </c>
      <c r="B52" s="93" t="s">
        <v>910</v>
      </c>
      <c r="C52" s="248" t="e">
        <f>'I-TI'!#REF!</f>
        <v>#REF!</v>
      </c>
      <c r="D52" s="451">
        <f>'I-TI'!D386</f>
        <v>0</v>
      </c>
    </row>
    <row r="53" spans="1:4" hidden="1">
      <c r="A53" s="260">
        <v>206</v>
      </c>
      <c r="B53" s="93" t="s">
        <v>911</v>
      </c>
      <c r="C53" s="248" t="e">
        <f>'I-TI'!#REF!</f>
        <v>#REF!</v>
      </c>
      <c r="D53" s="451">
        <f>'I-TI'!D387</f>
        <v>0</v>
      </c>
    </row>
    <row r="54" spans="1:4" hidden="1">
      <c r="A54" s="260">
        <v>207</v>
      </c>
      <c r="B54" s="93" t="s">
        <v>912</v>
      </c>
      <c r="C54" s="248" t="e">
        <f>'I-TI'!#REF!</f>
        <v>#REF!</v>
      </c>
      <c r="D54" s="451">
        <f>'I-TI'!D388</f>
        <v>0</v>
      </c>
    </row>
    <row r="55" spans="1:4" hidden="1">
      <c r="A55" s="260">
        <v>208</v>
      </c>
      <c r="B55" s="93" t="s">
        <v>913</v>
      </c>
      <c r="C55" s="248" t="e">
        <f>'I-TI'!#REF!</f>
        <v>#REF!</v>
      </c>
      <c r="D55" s="451">
        <f>'I-TI'!D389</f>
        <v>0</v>
      </c>
    </row>
    <row r="56" spans="1:4" hidden="1">
      <c r="A56" s="260">
        <v>209</v>
      </c>
      <c r="B56" s="93" t="s">
        <v>914</v>
      </c>
      <c r="C56" s="248" t="e">
        <f>'I-TI'!#REF!</f>
        <v>#REF!</v>
      </c>
      <c r="D56" s="451">
        <f>'I-TI'!D390</f>
        <v>0</v>
      </c>
    </row>
    <row r="57" spans="1:4" hidden="1">
      <c r="A57" s="260">
        <v>210</v>
      </c>
      <c r="B57" s="93" t="s">
        <v>915</v>
      </c>
      <c r="C57" s="248" t="e">
        <f>'I-TI'!#REF!</f>
        <v>#REF!</v>
      </c>
      <c r="D57" s="451">
        <f>'I-TI'!D391</f>
        <v>0</v>
      </c>
    </row>
    <row r="58" spans="1:4" hidden="1">
      <c r="A58" s="260">
        <v>211</v>
      </c>
      <c r="B58" s="93" t="s">
        <v>916</v>
      </c>
      <c r="C58" s="248" t="e">
        <f>'I-TI'!#REF!</f>
        <v>#REF!</v>
      </c>
      <c r="D58" s="451">
        <f>'I-TI'!D392</f>
        <v>0</v>
      </c>
    </row>
    <row r="59" spans="1:4" hidden="1">
      <c r="A59" s="260">
        <v>212</v>
      </c>
      <c r="B59" s="93" t="s">
        <v>918</v>
      </c>
      <c r="C59" s="248" t="e">
        <f>'I-TI'!#REF!</f>
        <v>#REF!</v>
      </c>
      <c r="D59" s="451">
        <f>'I-TI'!D393</f>
        <v>0</v>
      </c>
    </row>
    <row r="60" spans="1:4" hidden="1">
      <c r="A60" s="260">
        <v>213</v>
      </c>
      <c r="B60" s="93" t="s">
        <v>919</v>
      </c>
      <c r="C60" s="248" t="e">
        <f>'I-TI'!#REF!</f>
        <v>#REF!</v>
      </c>
      <c r="D60" s="451">
        <f>'I-TI'!D394</f>
        <v>0</v>
      </c>
    </row>
    <row r="61" spans="1:4" hidden="1">
      <c r="A61" s="260">
        <v>214</v>
      </c>
      <c r="B61" s="93" t="s">
        <v>917</v>
      </c>
      <c r="C61" s="248" t="e">
        <f>'I-TI'!#REF!</f>
        <v>#REF!</v>
      </c>
      <c r="D61" s="451">
        <f>'I-TI'!D395</f>
        <v>0</v>
      </c>
    </row>
    <row r="62" spans="1:4" hidden="1">
      <c r="A62" s="260">
        <v>215</v>
      </c>
      <c r="B62" s="93" t="s">
        <v>920</v>
      </c>
      <c r="C62" s="248" t="e">
        <f>'I-TI'!#REF!</f>
        <v>#REF!</v>
      </c>
      <c r="D62" s="451">
        <f>'I-TI'!D396</f>
        <v>0</v>
      </c>
    </row>
    <row r="63" spans="1:4" hidden="1">
      <c r="A63" s="260">
        <v>216</v>
      </c>
      <c r="B63" s="93" t="s">
        <v>921</v>
      </c>
      <c r="C63" s="248" t="e">
        <f>'I-TI'!#REF!</f>
        <v>#REF!</v>
      </c>
      <c r="D63" s="451">
        <f>'I-TI'!D397</f>
        <v>0</v>
      </c>
    </row>
    <row r="64" spans="1:4" hidden="1">
      <c r="A64" s="260">
        <v>217</v>
      </c>
      <c r="B64" s="93" t="s">
        <v>922</v>
      </c>
      <c r="C64" s="248" t="e">
        <f>'I-TI'!#REF!</f>
        <v>#REF!</v>
      </c>
      <c r="D64" s="451">
        <f>'I-TI'!D398</f>
        <v>0</v>
      </c>
    </row>
    <row r="65" spans="1:4" hidden="1">
      <c r="A65" s="260">
        <v>218</v>
      </c>
      <c r="B65" s="93" t="s">
        <v>923</v>
      </c>
      <c r="C65" s="248" t="e">
        <f>'I-TI'!#REF!</f>
        <v>#REF!</v>
      </c>
      <c r="D65" s="451">
        <f>'I-TI'!D399</f>
        <v>0</v>
      </c>
    </row>
    <row r="66" spans="1:4" hidden="1">
      <c r="A66" s="260">
        <v>219</v>
      </c>
      <c r="B66" s="93" t="s">
        <v>924</v>
      </c>
      <c r="C66" s="248" t="e">
        <f>'I-TI'!#REF!</f>
        <v>#REF!</v>
      </c>
      <c r="D66" s="451">
        <f>'I-TI'!D400</f>
        <v>0</v>
      </c>
    </row>
    <row r="67" spans="1:4" hidden="1">
      <c r="A67" s="260">
        <v>220</v>
      </c>
      <c r="B67" s="93" t="s">
        <v>925</v>
      </c>
      <c r="C67" s="248" t="e">
        <f>'I-TI'!#REF!</f>
        <v>#REF!</v>
      </c>
      <c r="D67" s="451">
        <f>'I-TI'!D401</f>
        <v>0</v>
      </c>
    </row>
    <row r="68" spans="1:4" hidden="1">
      <c r="A68" s="260">
        <v>221</v>
      </c>
      <c r="B68" s="93" t="s">
        <v>926</v>
      </c>
      <c r="C68" s="248" t="e">
        <f>'I-TI'!#REF!</f>
        <v>#REF!</v>
      </c>
      <c r="D68" s="451">
        <f>'I-TI'!D402</f>
        <v>0</v>
      </c>
    </row>
    <row r="69" spans="1:4" hidden="1">
      <c r="A69" s="260">
        <v>222</v>
      </c>
      <c r="B69" s="93" t="s">
        <v>927</v>
      </c>
      <c r="C69" s="248" t="e">
        <f>'I-TI'!#REF!</f>
        <v>#REF!</v>
      </c>
      <c r="D69" s="451">
        <f>'I-TI'!D403</f>
        <v>0</v>
      </c>
    </row>
    <row r="70" spans="1:4" hidden="1">
      <c r="A70" s="260">
        <v>223</v>
      </c>
      <c r="B70" s="93" t="s">
        <v>928</v>
      </c>
      <c r="C70" s="248" t="e">
        <f>'I-TI'!#REF!</f>
        <v>#REF!</v>
      </c>
      <c r="D70" s="451">
        <f>'I-TI'!D404</f>
        <v>0</v>
      </c>
    </row>
    <row r="71" spans="1:4" hidden="1">
      <c r="A71" s="260">
        <v>224</v>
      </c>
      <c r="B71" s="93" t="s">
        <v>929</v>
      </c>
      <c r="C71" s="248" t="e">
        <f>'I-TI'!#REF!</f>
        <v>#REF!</v>
      </c>
      <c r="D71" s="451">
        <f>'I-TI'!D405</f>
        <v>0</v>
      </c>
    </row>
    <row r="72" spans="1:4" hidden="1">
      <c r="A72" s="260">
        <v>225</v>
      </c>
      <c r="B72" s="93" t="s">
        <v>930</v>
      </c>
      <c r="C72" s="248" t="e">
        <f>'I-TI'!#REF!</f>
        <v>#REF!</v>
      </c>
      <c r="D72" s="451">
        <f>'I-TI'!D406</f>
        <v>0</v>
      </c>
    </row>
    <row r="73" spans="1:4" hidden="1">
      <c r="A73" s="260">
        <v>226</v>
      </c>
      <c r="B73" s="93" t="s">
        <v>931</v>
      </c>
      <c r="C73" s="248" t="e">
        <f>'I-TI'!#REF!</f>
        <v>#REF!</v>
      </c>
      <c r="D73" s="451">
        <f>'I-TI'!D407</f>
        <v>0</v>
      </c>
    </row>
    <row r="74" spans="1:4" hidden="1">
      <c r="A74" s="260">
        <v>227</v>
      </c>
      <c r="B74" s="93" t="s">
        <v>932</v>
      </c>
      <c r="C74" s="248" t="e">
        <f>'I-TI'!#REF!</f>
        <v>#REF!</v>
      </c>
      <c r="D74" s="451">
        <f>'I-TI'!D408</f>
        <v>0</v>
      </c>
    </row>
    <row r="75" spans="1:4" hidden="1">
      <c r="A75" s="260">
        <v>228</v>
      </c>
      <c r="B75" s="93" t="s">
        <v>933</v>
      </c>
      <c r="C75" s="248" t="e">
        <f>'I-TI'!#REF!</f>
        <v>#REF!</v>
      </c>
      <c r="D75" s="451">
        <f>'I-TI'!D409</f>
        <v>0</v>
      </c>
    </row>
    <row r="76" spans="1:4" ht="18.75" customHeight="1">
      <c r="A76" s="260">
        <v>300</v>
      </c>
      <c r="B76" s="93" t="s">
        <v>726</v>
      </c>
      <c r="C76" s="248">
        <f>'I-TI'!D412</f>
        <v>200000</v>
      </c>
      <c r="D76" s="451">
        <f>'I-TI'!E412</f>
        <v>3.3222441805951337E-3</v>
      </c>
    </row>
    <row r="77" spans="1:4" hidden="1">
      <c r="A77" s="260">
        <v>301</v>
      </c>
      <c r="B77" s="93" t="s">
        <v>936</v>
      </c>
      <c r="C77" s="248" t="e">
        <f>'I-TI'!#REF!</f>
        <v>#REF!</v>
      </c>
      <c r="D77" s="451">
        <f>'I-TI'!D413</f>
        <v>0</v>
      </c>
    </row>
    <row r="78" spans="1:4" hidden="1">
      <c r="A78" s="260">
        <v>302</v>
      </c>
      <c r="B78" s="93" t="s">
        <v>937</v>
      </c>
      <c r="C78" s="248" t="e">
        <f>'I-TI'!#REF!</f>
        <v>#REF!</v>
      </c>
      <c r="D78" s="451">
        <f>'I-TI'!D414</f>
        <v>0</v>
      </c>
    </row>
    <row r="79" spans="1:4" hidden="1">
      <c r="A79" s="260">
        <v>303</v>
      </c>
      <c r="B79" s="93" t="s">
        <v>938</v>
      </c>
      <c r="C79" s="248" t="e">
        <f>'I-TI'!#REF!</f>
        <v>#REF!</v>
      </c>
      <c r="D79" s="451">
        <f>'I-TI'!D415</f>
        <v>0</v>
      </c>
    </row>
    <row r="80" spans="1:4" hidden="1">
      <c r="A80" s="260">
        <v>304</v>
      </c>
      <c r="B80" s="93" t="s">
        <v>939</v>
      </c>
      <c r="C80" s="248" t="e">
        <f>'I-TI'!#REF!</f>
        <v>#REF!</v>
      </c>
      <c r="D80" s="451">
        <f>'I-TI'!D416</f>
        <v>0</v>
      </c>
    </row>
    <row r="81" spans="1:4" hidden="1">
      <c r="A81" s="260">
        <v>305</v>
      </c>
      <c r="B81" s="93" t="s">
        <v>940</v>
      </c>
      <c r="C81" s="248" t="e">
        <f>'I-TI'!#REF!</f>
        <v>#REF!</v>
      </c>
      <c r="D81" s="451">
        <f>'I-TI'!D417</f>
        <v>0</v>
      </c>
    </row>
    <row r="82" spans="1:4" hidden="1">
      <c r="A82" s="260">
        <v>306</v>
      </c>
      <c r="B82" s="93" t="s">
        <v>941</v>
      </c>
      <c r="C82" s="248" t="e">
        <f>'I-TI'!#REF!</f>
        <v>#REF!</v>
      </c>
      <c r="D82" s="451">
        <f>'I-TI'!D418</f>
        <v>0</v>
      </c>
    </row>
    <row r="83" spans="1:4" hidden="1">
      <c r="A83" s="260">
        <v>307</v>
      </c>
      <c r="B83" s="93" t="s">
        <v>942</v>
      </c>
      <c r="C83" s="248" t="e">
        <f>'I-TI'!#REF!</f>
        <v>#REF!</v>
      </c>
      <c r="D83" s="451">
        <f>'I-TI'!D419</f>
        <v>0</v>
      </c>
    </row>
    <row r="84" spans="1:4" hidden="1">
      <c r="A84" s="260">
        <v>308</v>
      </c>
      <c r="B84" s="93" t="s">
        <v>943</v>
      </c>
      <c r="C84" s="248" t="e">
        <f>'I-TI'!#REF!</f>
        <v>#REF!</v>
      </c>
      <c r="D84" s="451">
        <f>'I-TI'!D420</f>
        <v>0</v>
      </c>
    </row>
    <row r="85" spans="1:4" hidden="1">
      <c r="A85" s="260">
        <v>309</v>
      </c>
      <c r="B85" s="93" t="s">
        <v>944</v>
      </c>
      <c r="C85" s="248" t="e">
        <f>'I-TI'!#REF!</f>
        <v>#REF!</v>
      </c>
      <c r="D85" s="451">
        <f>'I-TI'!D421</f>
        <v>0</v>
      </c>
    </row>
    <row r="86" spans="1:4" hidden="1">
      <c r="A86" s="260">
        <v>310</v>
      </c>
      <c r="B86" s="93" t="s">
        <v>945</v>
      </c>
      <c r="C86" s="248" t="e">
        <f>'I-TI'!#REF!</f>
        <v>#REF!</v>
      </c>
      <c r="D86" s="451">
        <f>'I-TI'!D422</f>
        <v>0</v>
      </c>
    </row>
    <row r="87" spans="1:4" hidden="1">
      <c r="A87" s="260">
        <v>311</v>
      </c>
      <c r="B87" s="93" t="s">
        <v>946</v>
      </c>
      <c r="C87" s="248" t="e">
        <f>'I-TI'!#REF!</f>
        <v>#REF!</v>
      </c>
      <c r="D87" s="451">
        <f>'I-TI'!D423</f>
        <v>200000</v>
      </c>
    </row>
    <row r="88" spans="1:4" hidden="1">
      <c r="A88" s="260">
        <v>312</v>
      </c>
      <c r="B88" s="93" t="s">
        <v>947</v>
      </c>
      <c r="C88" s="248" t="e">
        <f>'I-TI'!#REF!</f>
        <v>#REF!</v>
      </c>
      <c r="D88" s="451">
        <f>'I-TI'!D424</f>
        <v>0</v>
      </c>
    </row>
    <row r="89" spans="1:4" hidden="1">
      <c r="A89" s="260">
        <v>313</v>
      </c>
      <c r="B89" s="93" t="s">
        <v>948</v>
      </c>
      <c r="C89" s="248" t="e">
        <f>'I-TI'!#REF!</f>
        <v>#REF!</v>
      </c>
      <c r="D89" s="451">
        <f>'I-TI'!D425</f>
        <v>0</v>
      </c>
    </row>
    <row r="90" spans="1:4" hidden="1">
      <c r="A90" s="260">
        <v>314</v>
      </c>
      <c r="B90" s="93" t="s">
        <v>949</v>
      </c>
      <c r="C90" s="248" t="e">
        <f>'I-TI'!#REF!</f>
        <v>#REF!</v>
      </c>
      <c r="D90" s="451">
        <f>'I-TI'!D426</f>
        <v>0</v>
      </c>
    </row>
    <row r="91" spans="1:4" hidden="1">
      <c r="A91" s="260">
        <v>315</v>
      </c>
      <c r="B91" s="93" t="s">
        <v>950</v>
      </c>
      <c r="C91" s="248" t="e">
        <f>'I-TI'!#REF!</f>
        <v>#REF!</v>
      </c>
      <c r="D91" s="451">
        <f>'I-TI'!D427</f>
        <v>0</v>
      </c>
    </row>
    <row r="92" spans="1:4" hidden="1">
      <c r="A92" s="260">
        <v>316</v>
      </c>
      <c r="B92" s="93" t="s">
        <v>951</v>
      </c>
      <c r="C92" s="248" t="e">
        <f>'I-TI'!#REF!</f>
        <v>#REF!</v>
      </c>
      <c r="D92" s="451">
        <f>'I-TI'!D428</f>
        <v>0</v>
      </c>
    </row>
    <row r="93" spans="1:4" hidden="1">
      <c r="A93" s="260">
        <v>317</v>
      </c>
      <c r="B93" s="93" t="s">
        <v>952</v>
      </c>
      <c r="C93" s="248" t="e">
        <f>'I-TI'!#REF!</f>
        <v>#REF!</v>
      </c>
      <c r="D93" s="451">
        <f>'I-TI'!D429</f>
        <v>0</v>
      </c>
    </row>
    <row r="94" spans="1:4" hidden="1">
      <c r="A94" s="260">
        <v>399</v>
      </c>
      <c r="B94" s="93" t="s">
        <v>953</v>
      </c>
      <c r="C94" s="248" t="e">
        <f>'I-TI'!#REF!</f>
        <v>#REF!</v>
      </c>
      <c r="D94" s="451">
        <f>'I-TI'!D430</f>
        <v>0</v>
      </c>
    </row>
    <row r="95" spans="1:4" ht="18.75" customHeight="1">
      <c r="A95" s="260">
        <v>400</v>
      </c>
      <c r="B95" s="93" t="s">
        <v>727</v>
      </c>
      <c r="C95" s="248">
        <f>'I-TI'!D431</f>
        <v>3122000</v>
      </c>
      <c r="D95" s="451">
        <f>'I-TI'!E431</f>
        <v>5.1860231659090039E-2</v>
      </c>
    </row>
    <row r="96" spans="1:4" hidden="1">
      <c r="A96" s="260">
        <v>401</v>
      </c>
      <c r="B96" s="93" t="s">
        <v>1125</v>
      </c>
      <c r="C96" s="248" t="e">
        <f>'I-TI'!#REF!</f>
        <v>#REF!</v>
      </c>
      <c r="D96" s="451">
        <f>'I-TI'!D432</f>
        <v>0</v>
      </c>
    </row>
    <row r="97" spans="1:10" hidden="1">
      <c r="A97" s="260">
        <v>402</v>
      </c>
      <c r="B97" s="93" t="s">
        <v>1126</v>
      </c>
      <c r="C97" s="248" t="e">
        <f>'I-TI'!#REF!</f>
        <v>#REF!</v>
      </c>
      <c r="D97" s="451">
        <f>'I-TI'!D433</f>
        <v>0</v>
      </c>
    </row>
    <row r="98" spans="1:10" hidden="1">
      <c r="A98" s="260">
        <v>403</v>
      </c>
      <c r="B98" s="93" t="s">
        <v>1127</v>
      </c>
      <c r="C98" s="248" t="e">
        <f>'I-TI'!#REF!</f>
        <v>#REF!</v>
      </c>
      <c r="D98" s="451">
        <f>'I-TI'!D434</f>
        <v>0</v>
      </c>
    </row>
    <row r="99" spans="1:10" hidden="1">
      <c r="A99" s="260">
        <v>404</v>
      </c>
      <c r="B99" s="93" t="s">
        <v>1128</v>
      </c>
      <c r="C99" s="248" t="e">
        <f>'I-TI'!#REF!</f>
        <v>#REF!</v>
      </c>
      <c r="D99" s="451">
        <f>'I-TI'!D435</f>
        <v>0</v>
      </c>
    </row>
    <row r="100" spans="1:10" hidden="1">
      <c r="A100" s="260">
        <v>405</v>
      </c>
      <c r="B100" s="93" t="s">
        <v>1129</v>
      </c>
      <c r="C100" s="248" t="e">
        <f>'I-TI'!#REF!</f>
        <v>#REF!</v>
      </c>
      <c r="D100" s="451">
        <f>'I-TI'!D436</f>
        <v>0</v>
      </c>
    </row>
    <row r="101" spans="1:10" hidden="1">
      <c r="A101" s="260">
        <v>406</v>
      </c>
      <c r="B101" s="93" t="s">
        <v>1130</v>
      </c>
      <c r="C101" s="248" t="e">
        <f>'I-TI'!#REF!</f>
        <v>#REF!</v>
      </c>
      <c r="D101" s="451">
        <f>'I-TI'!D437</f>
        <v>3122000</v>
      </c>
    </row>
    <row r="102" spans="1:10" hidden="1">
      <c r="A102" s="260">
        <v>407</v>
      </c>
      <c r="B102" s="93" t="s">
        <v>1131</v>
      </c>
      <c r="C102" s="248" t="e">
        <f>'I-TI'!#REF!</f>
        <v>#REF!</v>
      </c>
      <c r="D102" s="451">
        <f>'I-TI'!D438</f>
        <v>0</v>
      </c>
    </row>
    <row r="103" spans="1:10" hidden="1">
      <c r="A103" s="260">
        <v>499</v>
      </c>
      <c r="B103" s="93" t="s">
        <v>1132</v>
      </c>
      <c r="C103" s="248" t="e">
        <f>'I-TI'!#REF!</f>
        <v>#REF!</v>
      </c>
      <c r="D103" s="451">
        <f>'I-TI'!D439</f>
        <v>0</v>
      </c>
    </row>
    <row r="104" spans="1:10" ht="18.75" customHeight="1">
      <c r="A104" s="260">
        <v>500</v>
      </c>
      <c r="B104" s="93" t="s">
        <v>728</v>
      </c>
      <c r="C104" s="248">
        <f>'I-TI'!D440</f>
        <v>0</v>
      </c>
      <c r="D104" s="451">
        <f>'I-TI'!E440</f>
        <v>0</v>
      </c>
    </row>
    <row r="105" spans="1:10" hidden="1">
      <c r="A105" s="260">
        <v>501</v>
      </c>
      <c r="B105" s="93" t="s">
        <v>730</v>
      </c>
      <c r="C105" s="248">
        <f>'I-TI'!E441</f>
        <v>0</v>
      </c>
      <c r="D105" s="451">
        <f>'I-TI'!D441</f>
        <v>0</v>
      </c>
    </row>
    <row r="106" spans="1:10" hidden="1">
      <c r="A106" s="260">
        <v>502</v>
      </c>
      <c r="B106" s="93" t="s">
        <v>729</v>
      </c>
      <c r="C106" s="248">
        <f>'I-TI'!E442</f>
        <v>0</v>
      </c>
      <c r="D106" s="451">
        <f>'I-TI'!D442</f>
        <v>0</v>
      </c>
    </row>
    <row r="107" spans="1:10" hidden="1">
      <c r="A107" s="260">
        <v>503</v>
      </c>
      <c r="B107" s="93" t="s">
        <v>731</v>
      </c>
      <c r="C107" s="248">
        <f>'I-TI'!E443</f>
        <v>0</v>
      </c>
      <c r="D107" s="451">
        <f>'I-TI'!D443</f>
        <v>0</v>
      </c>
    </row>
    <row r="108" spans="1:10" hidden="1">
      <c r="A108" s="260">
        <v>599</v>
      </c>
      <c r="B108" s="93" t="s">
        <v>958</v>
      </c>
      <c r="C108" s="248">
        <f>'I-TI'!E444</f>
        <v>0</v>
      </c>
      <c r="D108" s="451">
        <f>'I-TI'!D444</f>
        <v>0</v>
      </c>
    </row>
    <row r="109" spans="1:10" ht="18.75" customHeight="1">
      <c r="A109" s="260">
        <v>900</v>
      </c>
      <c r="B109" s="93" t="s">
        <v>732</v>
      </c>
      <c r="C109" s="248">
        <f>'I-TI'!D445</f>
        <v>0</v>
      </c>
      <c r="D109" s="451">
        <f>'I-TI'!E445</f>
        <v>0</v>
      </c>
    </row>
    <row r="110" spans="1:10" hidden="1">
      <c r="A110" s="251">
        <v>901</v>
      </c>
      <c r="B110" t="s">
        <v>954</v>
      </c>
      <c r="C110" s="146" t="e">
        <f>'I-TI'!#REF!</f>
        <v>#REF!</v>
      </c>
      <c r="D110" s="451">
        <f>'I-TI'!D446</f>
        <v>0</v>
      </c>
      <c r="E110"/>
      <c r="F110"/>
      <c r="G110"/>
      <c r="H110"/>
      <c r="I110"/>
      <c r="J110"/>
    </row>
    <row r="111" spans="1:10" hidden="1">
      <c r="A111" s="251">
        <v>902</v>
      </c>
      <c r="B111" t="s">
        <v>955</v>
      </c>
      <c r="C111" s="146" t="e">
        <f>'I-TI'!#REF!</f>
        <v>#REF!</v>
      </c>
      <c r="D111" s="451">
        <f>'I-TI'!D447</f>
        <v>0</v>
      </c>
      <c r="E111"/>
      <c r="F111"/>
      <c r="G111"/>
      <c r="H111"/>
      <c r="I111"/>
      <c r="J111"/>
    </row>
    <row r="112" spans="1:10" hidden="1">
      <c r="A112" s="251">
        <v>903</v>
      </c>
      <c r="B112" t="s">
        <v>956</v>
      </c>
      <c r="C112" s="146" t="e">
        <f>'I-TI'!#REF!</f>
        <v>#REF!</v>
      </c>
      <c r="D112" s="451">
        <f>'I-TI'!D448</f>
        <v>0</v>
      </c>
      <c r="E112"/>
      <c r="F112"/>
      <c r="G112"/>
      <c r="H112"/>
      <c r="I112"/>
      <c r="J112"/>
    </row>
    <row r="113" spans="1:10" hidden="1">
      <c r="A113" s="251">
        <v>904</v>
      </c>
      <c r="B113" t="s">
        <v>957</v>
      </c>
      <c r="C113" s="146" t="e">
        <f>'I-TI'!#REF!</f>
        <v>#REF!</v>
      </c>
      <c r="D113" s="451">
        <f>'I-TI'!D449</f>
        <v>0</v>
      </c>
      <c r="E113"/>
      <c r="F113"/>
      <c r="G113"/>
      <c r="H113"/>
      <c r="I113"/>
      <c r="J113"/>
    </row>
    <row r="114" spans="1:10" hidden="1">
      <c r="A114" s="251">
        <v>999</v>
      </c>
      <c r="B114" t="s">
        <v>725</v>
      </c>
      <c r="C114" s="146" t="e">
        <f>'I-TI'!#REF!</f>
        <v>#REF!</v>
      </c>
      <c r="D114" s="451">
        <f>'I-TI'!D450</f>
        <v>0</v>
      </c>
      <c r="E114"/>
      <c r="F114"/>
      <c r="G114"/>
      <c r="H114"/>
      <c r="I114"/>
      <c r="J114"/>
    </row>
    <row r="115" spans="1:10">
      <c r="A115" s="267"/>
      <c r="B115" s="268" t="s">
        <v>712</v>
      </c>
      <c r="C115" s="269">
        <f>C39+C47+C76+C95+C104+C109</f>
        <v>60200271</v>
      </c>
      <c r="D115" s="453">
        <f>D39+D47+D76+D95+D104+D109</f>
        <v>0.99999999999999989</v>
      </c>
      <c r="E115"/>
      <c r="F115"/>
      <c r="G115"/>
      <c r="H115"/>
      <c r="I115"/>
      <c r="J115"/>
    </row>
    <row r="116" spans="1:10"/>
    <row r="117" spans="1:10" hidden="1"/>
    <row r="118" spans="1:10" hidden="1"/>
  </sheetData>
  <sheetProtection password="D38D" sheet="1" objects="1" scenarios="1" selectLockedCells="1" selectUnlockedCells="1"/>
  <mergeCells count="4">
    <mergeCell ref="A1:J1"/>
    <mergeCell ref="A16:J16"/>
    <mergeCell ref="A28:J28"/>
    <mergeCell ref="A36:J36"/>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Ingreso Presupuestados 2012
Municipio: &amp;F, Jalisco</oddHead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A1:L103"/>
  <sheetViews>
    <sheetView topLeftCell="A13" workbookViewId="0">
      <selection activeCell="B1" sqref="B1:K1"/>
    </sheetView>
  </sheetViews>
  <sheetFormatPr baseColWidth="10" defaultColWidth="0" defaultRowHeight="15" zeroHeight="1"/>
  <cols>
    <col min="1" max="1" width="0.28515625" style="256" customWidth="1"/>
    <col min="2" max="2" width="5.7109375" style="277" customWidth="1"/>
    <col min="3" max="3" width="32.85546875" style="261" customWidth="1"/>
    <col min="4" max="4" width="14.28515625" customWidth="1"/>
    <col min="5" max="5" width="13.85546875" customWidth="1"/>
    <col min="6" max="11" width="11.42578125" style="256" customWidth="1"/>
    <col min="12" max="12" width="0.28515625" style="256" customWidth="1"/>
    <col min="13" max="16384" width="11.42578125" hidden="1"/>
  </cols>
  <sheetData>
    <row r="1" spans="2:11" ht="21">
      <c r="B1" s="598" t="s">
        <v>1288</v>
      </c>
      <c r="C1" s="598"/>
      <c r="D1" s="598"/>
      <c r="E1" s="598"/>
      <c r="F1" s="598"/>
      <c r="G1" s="598"/>
      <c r="H1" s="598"/>
      <c r="I1" s="598"/>
      <c r="J1" s="598"/>
      <c r="K1" s="598"/>
    </row>
    <row r="2" spans="2:11">
      <c r="B2" s="285" t="s">
        <v>1293</v>
      </c>
      <c r="C2" s="281" t="s">
        <v>609</v>
      </c>
      <c r="D2" s="282" t="s">
        <v>1343</v>
      </c>
      <c r="E2" s="286" t="s">
        <v>1280</v>
      </c>
    </row>
    <row r="3" spans="2:11" ht="30" customHeight="1">
      <c r="B3" s="276">
        <v>1000</v>
      </c>
      <c r="C3" s="278" t="s">
        <v>0</v>
      </c>
      <c r="D3" s="248">
        <f>'E-OG'!C434</f>
        <v>26987027</v>
      </c>
      <c r="E3" s="279">
        <f>'E-OG'!D434</f>
        <v>0.44828746701156874</v>
      </c>
    </row>
    <row r="4" spans="2:11" ht="30" customHeight="1">
      <c r="B4" s="276">
        <v>2000</v>
      </c>
      <c r="C4" s="278" t="s">
        <v>32</v>
      </c>
      <c r="D4" s="248">
        <f>'E-OG'!C435</f>
        <v>9189000</v>
      </c>
      <c r="E4" s="279">
        <f>'E-OG'!D435</f>
        <v>0.15264050887744343</v>
      </c>
    </row>
    <row r="5" spans="2:11" ht="30" customHeight="1">
      <c r="B5" s="276">
        <v>3000</v>
      </c>
      <c r="C5" s="278" t="s">
        <v>89</v>
      </c>
      <c r="D5" s="248">
        <f>'E-OG'!C436</f>
        <v>6507600</v>
      </c>
      <c r="E5" s="279">
        <f>'E-OG'!D436</f>
        <v>0.10809918114820447</v>
      </c>
    </row>
    <row r="6" spans="2:11" ht="30" customHeight="1">
      <c r="B6" s="276">
        <v>4000</v>
      </c>
      <c r="C6" s="278" t="s">
        <v>150</v>
      </c>
      <c r="D6" s="248">
        <f>'E-OG'!C437</f>
        <v>1905000</v>
      </c>
      <c r="E6" s="279">
        <f>'E-OG'!D437</f>
        <v>3.1644375820168651E-2</v>
      </c>
    </row>
    <row r="7" spans="2:11" ht="30" customHeight="1">
      <c r="B7" s="276">
        <v>5000</v>
      </c>
      <c r="C7" s="278" t="s">
        <v>186</v>
      </c>
      <c r="D7" s="248">
        <f>'E-OG'!C438</f>
        <v>22899</v>
      </c>
      <c r="E7" s="279">
        <f>'E-OG'!D438</f>
        <v>3.8038034745723983E-4</v>
      </c>
    </row>
    <row r="8" spans="2:11" ht="30" customHeight="1">
      <c r="B8" s="276">
        <v>6000</v>
      </c>
      <c r="C8" s="278" t="s">
        <v>1286</v>
      </c>
      <c r="D8" s="248">
        <f>'E-OG'!C439</f>
        <v>11875887</v>
      </c>
      <c r="E8" s="279">
        <f>'E-OG'!D439</f>
        <v>0.19727298237577701</v>
      </c>
    </row>
    <row r="9" spans="2:11" ht="30" customHeight="1">
      <c r="B9" s="276">
        <v>7000</v>
      </c>
      <c r="C9" s="278" t="s">
        <v>230</v>
      </c>
      <c r="D9" s="248">
        <f>'E-OG'!C440</f>
        <v>0</v>
      </c>
      <c r="E9" s="279">
        <f>'E-OG'!D440</f>
        <v>0</v>
      </c>
    </row>
    <row r="10" spans="2:11" ht="30" customHeight="1">
      <c r="B10" s="276">
        <v>8000</v>
      </c>
      <c r="C10" s="278" t="s">
        <v>258</v>
      </c>
      <c r="D10" s="248">
        <f>'E-OG'!C441</f>
        <v>0</v>
      </c>
      <c r="E10" s="279">
        <f>'E-OG'!D441</f>
        <v>0</v>
      </c>
    </row>
    <row r="11" spans="2:11" ht="30" customHeight="1">
      <c r="B11" s="276">
        <v>9000</v>
      </c>
      <c r="C11" s="278" t="s">
        <v>311</v>
      </c>
      <c r="D11" s="248">
        <f>'E-OG'!C442</f>
        <v>3712858</v>
      </c>
      <c r="E11" s="279">
        <f>'E-OG'!D442</f>
        <v>6.1675104419380435E-2</v>
      </c>
    </row>
    <row r="12" spans="2:11">
      <c r="B12" s="284"/>
      <c r="C12" s="287" t="s">
        <v>712</v>
      </c>
      <c r="D12" s="288">
        <f>SUM(D3:D11)</f>
        <v>60200271</v>
      </c>
      <c r="E12" s="289">
        <f>SUM(E3:E11)</f>
        <v>1</v>
      </c>
    </row>
    <row r="13" spans="2:11" s="256" customFormat="1">
      <c r="B13" s="293"/>
      <c r="C13" s="294"/>
    </row>
    <row r="14" spans="2:11" s="256" customFormat="1" ht="21">
      <c r="B14" s="598" t="s">
        <v>1277</v>
      </c>
      <c r="C14" s="598"/>
      <c r="D14" s="598"/>
      <c r="E14" s="598"/>
      <c r="F14" s="598"/>
      <c r="G14" s="598"/>
      <c r="H14" s="598"/>
      <c r="I14" s="598"/>
      <c r="J14" s="598"/>
      <c r="K14" s="598"/>
    </row>
    <row r="15" spans="2:11">
      <c r="B15" s="280" t="s">
        <v>1293</v>
      </c>
      <c r="C15" s="281" t="s">
        <v>609</v>
      </c>
      <c r="D15" s="282" t="s">
        <v>1343</v>
      </c>
      <c r="E15" s="283" t="s">
        <v>1280</v>
      </c>
    </row>
    <row r="16" spans="2:11" ht="45" customHeight="1">
      <c r="B16" s="276">
        <v>100</v>
      </c>
      <c r="C16" s="278" t="s">
        <v>724</v>
      </c>
      <c r="D16" s="248">
        <f>'E-OG'!C446</f>
        <v>39462243</v>
      </c>
      <c r="E16" s="279">
        <f>'E-OG'!D446</f>
        <v>0.65551603579990525</v>
      </c>
    </row>
    <row r="17" spans="2:5" hidden="1">
      <c r="B17" s="276">
        <v>101</v>
      </c>
      <c r="C17" s="278" t="s">
        <v>858</v>
      </c>
      <c r="D17" s="93"/>
      <c r="E17" s="93"/>
    </row>
    <row r="18" spans="2:5" ht="30" hidden="1">
      <c r="B18" s="276">
        <v>102</v>
      </c>
      <c r="C18" s="278" t="s">
        <v>538</v>
      </c>
      <c r="D18" s="93"/>
      <c r="E18" s="93"/>
    </row>
    <row r="19" spans="2:5" ht="30" hidden="1">
      <c r="B19" s="276">
        <v>103</v>
      </c>
      <c r="C19" s="278" t="s">
        <v>637</v>
      </c>
      <c r="D19" s="93"/>
      <c r="E19" s="93"/>
    </row>
    <row r="20" spans="2:5" ht="30" hidden="1">
      <c r="B20" s="276">
        <v>104</v>
      </c>
      <c r="C20" s="278" t="s">
        <v>934</v>
      </c>
      <c r="D20" s="93"/>
      <c r="E20" s="93"/>
    </row>
    <row r="21" spans="2:5" ht="30" hidden="1">
      <c r="B21" s="276">
        <v>105</v>
      </c>
      <c r="C21" s="278" t="s">
        <v>935</v>
      </c>
      <c r="D21" s="93"/>
      <c r="E21" s="93"/>
    </row>
    <row r="22" spans="2:5" ht="30" hidden="1">
      <c r="B22" s="276">
        <v>106</v>
      </c>
      <c r="C22" s="278" t="s">
        <v>905</v>
      </c>
      <c r="D22" s="93"/>
      <c r="E22" s="93"/>
    </row>
    <row r="23" spans="2:5" hidden="1">
      <c r="B23" s="276">
        <v>199</v>
      </c>
      <c r="C23" s="278" t="s">
        <v>725</v>
      </c>
      <c r="D23" s="93"/>
      <c r="E23" s="93"/>
    </row>
    <row r="24" spans="2:5" ht="45" customHeight="1">
      <c r="B24" s="276">
        <v>200</v>
      </c>
      <c r="C24" s="278" t="s">
        <v>360</v>
      </c>
      <c r="D24" s="248">
        <f>'E-OG'!C454</f>
        <v>17416028</v>
      </c>
      <c r="E24" s="279">
        <f>'E-OG'!D454</f>
        <v>0.28930148836040953</v>
      </c>
    </row>
    <row r="25" spans="2:5" ht="30" hidden="1">
      <c r="B25" s="276">
        <v>201</v>
      </c>
      <c r="C25" s="278" t="s">
        <v>906</v>
      </c>
      <c r="D25" s="93"/>
      <c r="E25" s="93"/>
    </row>
    <row r="26" spans="2:5" ht="30" hidden="1">
      <c r="B26" s="276">
        <v>202</v>
      </c>
      <c r="C26" s="278" t="s">
        <v>907</v>
      </c>
      <c r="D26" s="93"/>
      <c r="E26" s="93"/>
    </row>
    <row r="27" spans="2:5" ht="30" hidden="1">
      <c r="B27" s="276">
        <v>203</v>
      </c>
      <c r="C27" s="278" t="s">
        <v>908</v>
      </c>
      <c r="D27" s="93"/>
      <c r="E27" s="93"/>
    </row>
    <row r="28" spans="2:5" ht="30" hidden="1">
      <c r="B28" s="276">
        <v>204</v>
      </c>
      <c r="C28" s="278" t="s">
        <v>909</v>
      </c>
      <c r="D28" s="93"/>
      <c r="E28" s="93"/>
    </row>
    <row r="29" spans="2:5" ht="30" hidden="1">
      <c r="B29" s="276">
        <v>205</v>
      </c>
      <c r="C29" s="278" t="s">
        <v>910</v>
      </c>
      <c r="D29" s="93"/>
      <c r="E29" s="93"/>
    </row>
    <row r="30" spans="2:5" ht="30" hidden="1">
      <c r="B30" s="276">
        <v>206</v>
      </c>
      <c r="C30" s="278" t="s">
        <v>911</v>
      </c>
      <c r="D30" s="93"/>
      <c r="E30" s="93"/>
    </row>
    <row r="31" spans="2:5" ht="30" hidden="1">
      <c r="B31" s="276">
        <v>207</v>
      </c>
      <c r="C31" s="278" t="s">
        <v>912</v>
      </c>
      <c r="D31" s="93"/>
      <c r="E31" s="93"/>
    </row>
    <row r="32" spans="2:5" ht="30" hidden="1">
      <c r="B32" s="276">
        <v>208</v>
      </c>
      <c r="C32" s="278" t="s">
        <v>913</v>
      </c>
      <c r="D32" s="93"/>
      <c r="E32" s="93"/>
    </row>
    <row r="33" spans="2:5" ht="30" hidden="1">
      <c r="B33" s="276">
        <v>209</v>
      </c>
      <c r="C33" s="278" t="s">
        <v>914</v>
      </c>
      <c r="D33" s="93"/>
      <c r="E33" s="93"/>
    </row>
    <row r="34" spans="2:5" ht="30" hidden="1">
      <c r="B34" s="276">
        <v>210</v>
      </c>
      <c r="C34" s="278" t="s">
        <v>915</v>
      </c>
      <c r="D34" s="93"/>
      <c r="E34" s="93"/>
    </row>
    <row r="35" spans="2:5" ht="30" hidden="1">
      <c r="B35" s="276">
        <v>211</v>
      </c>
      <c r="C35" s="278" t="s">
        <v>916</v>
      </c>
      <c r="D35" s="93"/>
      <c r="E35" s="93"/>
    </row>
    <row r="36" spans="2:5" ht="30" hidden="1">
      <c r="B36" s="276">
        <v>212</v>
      </c>
      <c r="C36" s="278" t="s">
        <v>918</v>
      </c>
      <c r="D36" s="93"/>
      <c r="E36" s="93"/>
    </row>
    <row r="37" spans="2:5" ht="30" hidden="1">
      <c r="B37" s="276">
        <v>213</v>
      </c>
      <c r="C37" s="278" t="s">
        <v>919</v>
      </c>
      <c r="D37" s="93"/>
      <c r="E37" s="93"/>
    </row>
    <row r="38" spans="2:5" ht="30" hidden="1">
      <c r="B38" s="276">
        <v>214</v>
      </c>
      <c r="C38" s="278" t="s">
        <v>917</v>
      </c>
      <c r="D38" s="93"/>
      <c r="E38" s="93"/>
    </row>
    <row r="39" spans="2:5" ht="30" hidden="1">
      <c r="B39" s="276">
        <v>215</v>
      </c>
      <c r="C39" s="278" t="s">
        <v>920</v>
      </c>
      <c r="D39" s="93"/>
      <c r="E39" s="93"/>
    </row>
    <row r="40" spans="2:5" ht="30" hidden="1">
      <c r="B40" s="276">
        <v>216</v>
      </c>
      <c r="C40" s="278" t="s">
        <v>921</v>
      </c>
      <c r="D40" s="93"/>
      <c r="E40" s="93"/>
    </row>
    <row r="41" spans="2:5" ht="30" hidden="1">
      <c r="B41" s="276">
        <v>217</v>
      </c>
      <c r="C41" s="278" t="s">
        <v>922</v>
      </c>
      <c r="D41" s="93"/>
      <c r="E41" s="93"/>
    </row>
    <row r="42" spans="2:5" ht="30" hidden="1">
      <c r="B42" s="276">
        <v>218</v>
      </c>
      <c r="C42" s="278" t="s">
        <v>923</v>
      </c>
      <c r="D42" s="93"/>
      <c r="E42" s="93"/>
    </row>
    <row r="43" spans="2:5" ht="30" hidden="1">
      <c r="B43" s="276">
        <v>219</v>
      </c>
      <c r="C43" s="278" t="s">
        <v>924</v>
      </c>
      <c r="D43" s="93"/>
      <c r="E43" s="93"/>
    </row>
    <row r="44" spans="2:5" ht="30" hidden="1">
      <c r="B44" s="276">
        <v>220</v>
      </c>
      <c r="C44" s="278" t="s">
        <v>925</v>
      </c>
      <c r="D44" s="93"/>
      <c r="E44" s="93"/>
    </row>
    <row r="45" spans="2:5" ht="30" hidden="1">
      <c r="B45" s="276">
        <v>221</v>
      </c>
      <c r="C45" s="278" t="s">
        <v>926</v>
      </c>
      <c r="D45" s="93"/>
      <c r="E45" s="93"/>
    </row>
    <row r="46" spans="2:5" ht="30" hidden="1">
      <c r="B46" s="276">
        <v>222</v>
      </c>
      <c r="C46" s="278" t="s">
        <v>927</v>
      </c>
      <c r="D46" s="93"/>
      <c r="E46" s="93"/>
    </row>
    <row r="47" spans="2:5" ht="30" hidden="1">
      <c r="B47" s="276">
        <v>223</v>
      </c>
      <c r="C47" s="278" t="s">
        <v>928</v>
      </c>
      <c r="D47" s="93"/>
      <c r="E47" s="93"/>
    </row>
    <row r="48" spans="2:5" ht="30" hidden="1">
      <c r="B48" s="276">
        <v>224</v>
      </c>
      <c r="C48" s="278" t="s">
        <v>929</v>
      </c>
      <c r="D48" s="93"/>
      <c r="E48" s="93"/>
    </row>
    <row r="49" spans="2:5" ht="30" hidden="1">
      <c r="B49" s="276">
        <v>225</v>
      </c>
      <c r="C49" s="278" t="s">
        <v>930</v>
      </c>
      <c r="D49" s="93"/>
      <c r="E49" s="93"/>
    </row>
    <row r="50" spans="2:5" ht="30" hidden="1">
      <c r="B50" s="276">
        <v>226</v>
      </c>
      <c r="C50" s="278" t="s">
        <v>931</v>
      </c>
      <c r="D50" s="93"/>
      <c r="E50" s="93"/>
    </row>
    <row r="51" spans="2:5" ht="30" hidden="1">
      <c r="B51" s="276">
        <v>227</v>
      </c>
      <c r="C51" s="278" t="s">
        <v>932</v>
      </c>
      <c r="D51" s="93"/>
      <c r="E51" s="93"/>
    </row>
    <row r="52" spans="2:5" ht="30" hidden="1">
      <c r="B52" s="276">
        <v>228</v>
      </c>
      <c r="C52" s="278" t="s">
        <v>933</v>
      </c>
      <c r="D52" s="93"/>
      <c r="E52" s="93"/>
    </row>
    <row r="53" spans="2:5" ht="45" customHeight="1">
      <c r="B53" s="276">
        <v>300</v>
      </c>
      <c r="C53" s="278" t="s">
        <v>726</v>
      </c>
      <c r="D53" s="248">
        <f>'E-OG'!C485</f>
        <v>200000</v>
      </c>
      <c r="E53" s="279">
        <f>'E-OG'!D485</f>
        <v>3.3222441805951337E-3</v>
      </c>
    </row>
    <row r="54" spans="2:5" hidden="1">
      <c r="B54" s="276">
        <v>301</v>
      </c>
      <c r="C54" s="278" t="s">
        <v>936</v>
      </c>
      <c r="D54" s="93"/>
      <c r="E54" s="93"/>
    </row>
    <row r="55" spans="2:5" ht="30" hidden="1">
      <c r="B55" s="276">
        <v>302</v>
      </c>
      <c r="C55" s="278" t="s">
        <v>937</v>
      </c>
      <c r="D55" s="93"/>
      <c r="E55" s="93"/>
    </row>
    <row r="56" spans="2:5" hidden="1">
      <c r="B56" s="276">
        <v>303</v>
      </c>
      <c r="C56" s="278" t="s">
        <v>938</v>
      </c>
      <c r="D56" s="93"/>
      <c r="E56" s="93"/>
    </row>
    <row r="57" spans="2:5" hidden="1">
      <c r="B57" s="276">
        <v>304</v>
      </c>
      <c r="C57" s="278" t="s">
        <v>939</v>
      </c>
      <c r="D57" s="93"/>
      <c r="E57" s="93"/>
    </row>
    <row r="58" spans="2:5" hidden="1">
      <c r="B58" s="276">
        <v>305</v>
      </c>
      <c r="C58" s="278" t="s">
        <v>940</v>
      </c>
      <c r="D58" s="93"/>
      <c r="E58" s="93"/>
    </row>
    <row r="59" spans="2:5" hidden="1">
      <c r="B59" s="276">
        <v>306</v>
      </c>
      <c r="C59" s="278" t="s">
        <v>941</v>
      </c>
      <c r="D59" s="93"/>
      <c r="E59" s="93"/>
    </row>
    <row r="60" spans="2:5" hidden="1">
      <c r="B60" s="276">
        <v>307</v>
      </c>
      <c r="C60" s="278" t="s">
        <v>942</v>
      </c>
      <c r="D60" s="93"/>
      <c r="E60" s="93"/>
    </row>
    <row r="61" spans="2:5" hidden="1">
      <c r="B61" s="276">
        <v>308</v>
      </c>
      <c r="C61" s="278" t="s">
        <v>943</v>
      </c>
      <c r="D61" s="93"/>
      <c r="E61" s="93"/>
    </row>
    <row r="62" spans="2:5" hidden="1">
      <c r="B62" s="276">
        <v>309</v>
      </c>
      <c r="C62" s="278" t="s">
        <v>944</v>
      </c>
      <c r="D62" s="93"/>
      <c r="E62" s="93"/>
    </row>
    <row r="63" spans="2:5" hidden="1">
      <c r="B63" s="276">
        <v>310</v>
      </c>
      <c r="C63" s="278" t="s">
        <v>945</v>
      </c>
      <c r="D63" s="93"/>
      <c r="E63" s="93"/>
    </row>
    <row r="64" spans="2:5" hidden="1">
      <c r="B64" s="276">
        <v>311</v>
      </c>
      <c r="C64" s="278" t="s">
        <v>946</v>
      </c>
      <c r="D64" s="93"/>
      <c r="E64" s="93"/>
    </row>
    <row r="65" spans="2:5" hidden="1">
      <c r="B65" s="276">
        <v>312</v>
      </c>
      <c r="C65" s="278" t="s">
        <v>947</v>
      </c>
      <c r="D65" s="93"/>
      <c r="E65" s="93"/>
    </row>
    <row r="66" spans="2:5" hidden="1">
      <c r="B66" s="276">
        <v>313</v>
      </c>
      <c r="C66" s="278" t="s">
        <v>948</v>
      </c>
      <c r="D66" s="93"/>
      <c r="E66" s="93"/>
    </row>
    <row r="67" spans="2:5" hidden="1">
      <c r="B67" s="276">
        <v>314</v>
      </c>
      <c r="C67" s="278" t="s">
        <v>949</v>
      </c>
      <c r="D67" s="93"/>
      <c r="E67" s="93"/>
    </row>
    <row r="68" spans="2:5" hidden="1">
      <c r="B68" s="276">
        <v>315</v>
      </c>
      <c r="C68" s="278" t="s">
        <v>950</v>
      </c>
      <c r="D68" s="93"/>
      <c r="E68" s="93"/>
    </row>
    <row r="69" spans="2:5" hidden="1">
      <c r="B69" s="276">
        <v>316</v>
      </c>
      <c r="C69" s="278" t="s">
        <v>951</v>
      </c>
      <c r="D69" s="93"/>
      <c r="E69" s="93"/>
    </row>
    <row r="70" spans="2:5" hidden="1">
      <c r="B70" s="276">
        <v>317</v>
      </c>
      <c r="C70" s="278" t="s">
        <v>952</v>
      </c>
      <c r="D70" s="93"/>
      <c r="E70" s="93"/>
    </row>
    <row r="71" spans="2:5" hidden="1">
      <c r="B71" s="276">
        <v>399</v>
      </c>
      <c r="C71" s="278" t="s">
        <v>953</v>
      </c>
      <c r="D71" s="93"/>
      <c r="E71" s="93"/>
    </row>
    <row r="72" spans="2:5" ht="45" customHeight="1">
      <c r="B72" s="276">
        <v>400</v>
      </c>
      <c r="C72" s="278" t="s">
        <v>727</v>
      </c>
      <c r="D72" s="248">
        <f>'E-OG'!C504</f>
        <v>3122000</v>
      </c>
      <c r="E72" s="279">
        <f>'E-OG'!D504</f>
        <v>5.1860231659090039E-2</v>
      </c>
    </row>
    <row r="73" spans="2:5" hidden="1">
      <c r="B73" s="276">
        <v>401</v>
      </c>
      <c r="C73" s="278" t="s">
        <v>1125</v>
      </c>
      <c r="D73" s="93"/>
      <c r="E73" s="93"/>
    </row>
    <row r="74" spans="2:5" ht="30" hidden="1">
      <c r="B74" s="276">
        <v>402</v>
      </c>
      <c r="C74" s="278" t="s">
        <v>1126</v>
      </c>
      <c r="D74" s="93"/>
      <c r="E74" s="93"/>
    </row>
    <row r="75" spans="2:5" hidden="1">
      <c r="B75" s="276">
        <v>403</v>
      </c>
      <c r="C75" s="278" t="s">
        <v>1127</v>
      </c>
      <c r="D75" s="93"/>
      <c r="E75" s="93"/>
    </row>
    <row r="76" spans="2:5" ht="30" hidden="1">
      <c r="B76" s="276">
        <v>404</v>
      </c>
      <c r="C76" s="278" t="s">
        <v>1128</v>
      </c>
      <c r="D76" s="93"/>
      <c r="E76" s="93"/>
    </row>
    <row r="77" spans="2:5" ht="30" hidden="1">
      <c r="B77" s="276">
        <v>405</v>
      </c>
      <c r="C77" s="278" t="s">
        <v>1129</v>
      </c>
      <c r="D77" s="93"/>
      <c r="E77" s="93"/>
    </row>
    <row r="78" spans="2:5" hidden="1">
      <c r="B78" s="276">
        <v>406</v>
      </c>
      <c r="C78" s="278" t="s">
        <v>1130</v>
      </c>
      <c r="D78" s="93"/>
      <c r="E78" s="93"/>
    </row>
    <row r="79" spans="2:5" hidden="1">
      <c r="B79" s="276">
        <v>407</v>
      </c>
      <c r="C79" s="278" t="s">
        <v>1131</v>
      </c>
      <c r="D79" s="93"/>
      <c r="E79" s="93"/>
    </row>
    <row r="80" spans="2:5" hidden="1">
      <c r="B80" s="276">
        <v>499</v>
      </c>
      <c r="C80" s="278" t="s">
        <v>1132</v>
      </c>
      <c r="D80" s="93"/>
      <c r="E80" s="93"/>
    </row>
    <row r="81" spans="2:11" ht="45" customHeight="1">
      <c r="B81" s="276">
        <v>500</v>
      </c>
      <c r="C81" s="278" t="s">
        <v>728</v>
      </c>
      <c r="D81" s="248">
        <f>'E-OG'!C513</f>
        <v>0</v>
      </c>
      <c r="E81" s="279">
        <f>'E-OG'!D513</f>
        <v>0</v>
      </c>
    </row>
    <row r="82" spans="2:11" hidden="1">
      <c r="B82" s="276">
        <v>501</v>
      </c>
      <c r="C82" s="278" t="s">
        <v>730</v>
      </c>
      <c r="D82" s="93"/>
      <c r="E82" s="93"/>
    </row>
    <row r="83" spans="2:11" hidden="1">
      <c r="B83" s="276">
        <v>502</v>
      </c>
      <c r="C83" s="278" t="s">
        <v>729</v>
      </c>
      <c r="D83" s="93"/>
      <c r="E83" s="93"/>
    </row>
    <row r="84" spans="2:11" hidden="1">
      <c r="B84" s="276">
        <v>503</v>
      </c>
      <c r="C84" s="278" t="s">
        <v>731</v>
      </c>
      <c r="D84" s="93"/>
      <c r="E84" s="93"/>
    </row>
    <row r="85" spans="2:11" hidden="1">
      <c r="B85" s="276">
        <v>599</v>
      </c>
      <c r="C85" s="278" t="s">
        <v>958</v>
      </c>
      <c r="D85" s="93"/>
      <c r="E85" s="93"/>
    </row>
    <row r="86" spans="2:11" ht="45" customHeight="1">
      <c r="B86" s="276">
        <v>900</v>
      </c>
      <c r="C86" s="278" t="s">
        <v>732</v>
      </c>
      <c r="D86" s="248">
        <f>'E-OG'!C518</f>
        <v>0</v>
      </c>
      <c r="E86" s="279">
        <f>'E-OG'!D518</f>
        <v>0</v>
      </c>
    </row>
    <row r="87" spans="2:11" hidden="1">
      <c r="B87" s="276">
        <v>901</v>
      </c>
      <c r="C87" s="278" t="s">
        <v>954</v>
      </c>
    </row>
    <row r="88" spans="2:11" ht="30" hidden="1">
      <c r="B88" s="276">
        <v>902</v>
      </c>
      <c r="C88" s="278" t="s">
        <v>955</v>
      </c>
    </row>
    <row r="89" spans="2:11" ht="30" hidden="1">
      <c r="B89" s="276">
        <v>903</v>
      </c>
      <c r="C89" s="278" t="s">
        <v>956</v>
      </c>
    </row>
    <row r="90" spans="2:11" hidden="1">
      <c r="B90" s="276">
        <v>904</v>
      </c>
      <c r="C90" s="278" t="s">
        <v>957</v>
      </c>
    </row>
    <row r="91" spans="2:11" hidden="1">
      <c r="B91" s="276">
        <v>999</v>
      </c>
      <c r="C91" s="278" t="s">
        <v>725</v>
      </c>
    </row>
    <row r="92" spans="2:11">
      <c r="B92" s="284"/>
      <c r="C92" s="287" t="s">
        <v>712</v>
      </c>
      <c r="D92" s="288">
        <f>SUM(D16:D86)</f>
        <v>60200271</v>
      </c>
      <c r="E92" s="289">
        <f>SUM(E16:E86)</f>
        <v>0.99999999999999989</v>
      </c>
    </row>
    <row r="93" spans="2:11" s="256" customFormat="1">
      <c r="B93" s="293"/>
      <c r="C93" s="295"/>
      <c r="D93" s="296"/>
      <c r="E93" s="297"/>
    </row>
    <row r="94" spans="2:11" s="256" customFormat="1" ht="21">
      <c r="B94" s="598" t="s">
        <v>1289</v>
      </c>
      <c r="C94" s="598"/>
      <c r="D94" s="598"/>
      <c r="E94" s="598"/>
      <c r="F94" s="598"/>
      <c r="G94" s="598"/>
      <c r="H94" s="598"/>
      <c r="I94" s="598"/>
      <c r="J94" s="598"/>
      <c r="K94" s="598"/>
    </row>
    <row r="95" spans="2:11">
      <c r="B95" s="280" t="s">
        <v>1293</v>
      </c>
      <c r="C95" s="281" t="s">
        <v>609</v>
      </c>
      <c r="D95" s="282" t="s">
        <v>1343</v>
      </c>
      <c r="E95" s="283" t="s">
        <v>1280</v>
      </c>
    </row>
    <row r="96" spans="2:11" ht="75" customHeight="1">
      <c r="B96" s="276">
        <v>1</v>
      </c>
      <c r="C96" s="278" t="s">
        <v>1290</v>
      </c>
      <c r="D96" s="248">
        <f>'E-OG'!C526</f>
        <v>44588627</v>
      </c>
      <c r="E96" s="279">
        <f>'E-OG'!D526</f>
        <v>0.7406715328573853</v>
      </c>
    </row>
    <row r="97" spans="2:5" ht="75" customHeight="1">
      <c r="B97" s="276">
        <v>2</v>
      </c>
      <c r="C97" s="278" t="s">
        <v>1291</v>
      </c>
      <c r="D97" s="248">
        <f>'E-OG'!C527</f>
        <v>11898786</v>
      </c>
      <c r="E97" s="279">
        <f>'E-OG'!D527</f>
        <v>0.19765336272323425</v>
      </c>
    </row>
    <row r="98" spans="2:5" ht="75" customHeight="1">
      <c r="B98" s="276">
        <v>3</v>
      </c>
      <c r="C98" s="278" t="s">
        <v>1292</v>
      </c>
      <c r="D98" s="248">
        <f>'E-OG'!C528</f>
        <v>3712858</v>
      </c>
      <c r="E98" s="279">
        <f>'E-OG'!D528</f>
        <v>6.1675104419380435E-2</v>
      </c>
    </row>
    <row r="99" spans="2:5">
      <c r="B99" s="290"/>
      <c r="C99" s="287" t="s">
        <v>712</v>
      </c>
      <c r="D99" s="291">
        <f>SUM(D96:D98)</f>
        <v>60200271</v>
      </c>
      <c r="E99" s="292">
        <f>SUM(E96:E98)</f>
        <v>1</v>
      </c>
    </row>
    <row r="100" spans="2:5" s="256" customFormat="1">
      <c r="B100" s="298"/>
      <c r="C100" s="299"/>
    </row>
    <row r="101" spans="2:5" hidden="1"/>
    <row r="102" spans="2:5" hidden="1"/>
    <row r="103" spans="2:5" hidden="1"/>
  </sheetData>
  <sheetProtection password="D38D" sheet="1" objects="1" scenarios="1" selectLockedCells="1" selectUnlockedCells="1"/>
  <mergeCells count="3">
    <mergeCell ref="B1:K1"/>
    <mergeCell ref="B14:K14"/>
    <mergeCell ref="B94:K94"/>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Egresos Presupuestados 2012
Municipio: &amp;F, Jalisco</oddHead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FF00"/>
  </sheetPr>
  <dimension ref="A1:WVN47"/>
  <sheetViews>
    <sheetView tabSelected="1" topLeftCell="A10" workbookViewId="0">
      <selection activeCell="E14" sqref="E14"/>
    </sheetView>
  </sheetViews>
  <sheetFormatPr baseColWidth="10" defaultColWidth="0" defaultRowHeight="0" customHeight="1" zeroHeight="1"/>
  <cols>
    <col min="1" max="1" width="1.7109375" style="319" customWidth="1"/>
    <col min="2" max="2" width="57.140625" style="319" customWidth="1"/>
    <col min="3" max="3" width="22.85546875" style="335" customWidth="1"/>
    <col min="4" max="4" width="0" style="367" hidden="1"/>
    <col min="5" max="5" width="22.85546875" style="335" customWidth="1"/>
    <col min="6" max="6" width="13.7109375" style="366" customWidth="1"/>
    <col min="7" max="9" width="0" style="319" hidden="1"/>
    <col min="10" max="253" width="11.42578125" style="319" hidden="1"/>
    <col min="254" max="254" width="1.7109375" style="319" customWidth="1"/>
    <col min="255" max="255" width="50.28515625" style="319" hidden="1" customWidth="1"/>
    <col min="256" max="256" width="16.7109375" style="319" hidden="1" customWidth="1"/>
    <col min="257" max="257" width="14.7109375" style="319" hidden="1" customWidth="1"/>
    <col min="258" max="258" width="16.7109375" style="319" hidden="1" customWidth="1"/>
    <col min="259" max="259" width="14.85546875" style="319" hidden="1" customWidth="1"/>
    <col min="260" max="260" width="16.7109375" style="319" hidden="1" customWidth="1"/>
    <col min="261" max="261" width="14.85546875" style="319" hidden="1" customWidth="1"/>
    <col min="262" max="262" width="1.7109375" style="319" hidden="1" customWidth="1"/>
    <col min="263" max="509" width="11.42578125" style="319" hidden="1"/>
    <col min="510" max="510" width="1.7109375" style="319" hidden="1" customWidth="1"/>
    <col min="511" max="511" width="50.28515625" style="319" hidden="1" customWidth="1"/>
    <col min="512" max="512" width="16.7109375" style="319" hidden="1" customWidth="1"/>
    <col min="513" max="513" width="14.7109375" style="319" hidden="1" customWidth="1"/>
    <col min="514" max="514" width="16.7109375" style="319" hidden="1" customWidth="1"/>
    <col min="515" max="515" width="14.85546875" style="319" hidden="1" customWidth="1"/>
    <col min="516" max="516" width="16.7109375" style="319" hidden="1" customWidth="1"/>
    <col min="517" max="517" width="14.85546875" style="319" hidden="1" customWidth="1"/>
    <col min="518" max="518" width="1.7109375" style="319" hidden="1" customWidth="1"/>
    <col min="519" max="765" width="11.42578125" style="319" hidden="1"/>
    <col min="766" max="766" width="1.7109375" style="319" hidden="1" customWidth="1"/>
    <col min="767" max="767" width="50.28515625" style="319" hidden="1" customWidth="1"/>
    <col min="768" max="768" width="16.7109375" style="319" hidden="1" customWidth="1"/>
    <col min="769" max="769" width="14.7109375" style="319" hidden="1" customWidth="1"/>
    <col min="770" max="770" width="16.7109375" style="319" hidden="1" customWidth="1"/>
    <col min="771" max="771" width="14.85546875" style="319" hidden="1" customWidth="1"/>
    <col min="772" max="772" width="16.7109375" style="319" hidden="1" customWidth="1"/>
    <col min="773" max="773" width="14.85546875" style="319" hidden="1" customWidth="1"/>
    <col min="774" max="774" width="1.7109375" style="319" hidden="1" customWidth="1"/>
    <col min="775" max="1021" width="11.42578125" style="319" hidden="1"/>
    <col min="1022" max="1022" width="1.7109375" style="319" hidden="1" customWidth="1"/>
    <col min="1023" max="1023" width="50.28515625" style="319" hidden="1" customWidth="1"/>
    <col min="1024" max="1024" width="16.7109375" style="319" hidden="1" customWidth="1"/>
    <col min="1025" max="1025" width="14.7109375" style="319" hidden="1" customWidth="1"/>
    <col min="1026" max="1026" width="16.7109375" style="319" hidden="1" customWidth="1"/>
    <col min="1027" max="1027" width="14.85546875" style="319" hidden="1" customWidth="1"/>
    <col min="1028" max="1028" width="16.7109375" style="319" hidden="1" customWidth="1"/>
    <col min="1029" max="1029" width="14.85546875" style="319" hidden="1" customWidth="1"/>
    <col min="1030" max="1030" width="1.7109375" style="319" hidden="1" customWidth="1"/>
    <col min="1031" max="1277" width="11.42578125" style="319" hidden="1"/>
    <col min="1278" max="1278" width="1.7109375" style="319" hidden="1" customWidth="1"/>
    <col min="1279" max="1279" width="50.28515625" style="319" hidden="1" customWidth="1"/>
    <col min="1280" max="1280" width="16.7109375" style="319" hidden="1" customWidth="1"/>
    <col min="1281" max="1281" width="14.7109375" style="319" hidden="1" customWidth="1"/>
    <col min="1282" max="1282" width="16.7109375" style="319" hidden="1" customWidth="1"/>
    <col min="1283" max="1283" width="14.85546875" style="319" hidden="1" customWidth="1"/>
    <col min="1284" max="1284" width="16.7109375" style="319" hidden="1" customWidth="1"/>
    <col min="1285" max="1285" width="14.85546875" style="319" hidden="1" customWidth="1"/>
    <col min="1286" max="1286" width="1.7109375" style="319" hidden="1" customWidth="1"/>
    <col min="1287" max="1533" width="11.42578125" style="319" hidden="1"/>
    <col min="1534" max="1534" width="1.7109375" style="319" hidden="1" customWidth="1"/>
    <col min="1535" max="1535" width="50.28515625" style="319" hidden="1" customWidth="1"/>
    <col min="1536" max="1536" width="16.7109375" style="319" hidden="1" customWidth="1"/>
    <col min="1537" max="1537" width="14.7109375" style="319" hidden="1" customWidth="1"/>
    <col min="1538" max="1538" width="16.7109375" style="319" hidden="1" customWidth="1"/>
    <col min="1539" max="1539" width="14.85546875" style="319" hidden="1" customWidth="1"/>
    <col min="1540" max="1540" width="16.7109375" style="319" hidden="1" customWidth="1"/>
    <col min="1541" max="1541" width="14.85546875" style="319" hidden="1" customWidth="1"/>
    <col min="1542" max="1542" width="1.7109375" style="319" hidden="1" customWidth="1"/>
    <col min="1543" max="1789" width="11.42578125" style="319" hidden="1"/>
    <col min="1790" max="1790" width="1.7109375" style="319" hidden="1" customWidth="1"/>
    <col min="1791" max="1791" width="50.28515625" style="319" hidden="1" customWidth="1"/>
    <col min="1792" max="1792" width="16.7109375" style="319" hidden="1" customWidth="1"/>
    <col min="1793" max="1793" width="14.7109375" style="319" hidden="1" customWidth="1"/>
    <col min="1794" max="1794" width="16.7109375" style="319" hidden="1" customWidth="1"/>
    <col min="1795" max="1795" width="14.85546875" style="319" hidden="1" customWidth="1"/>
    <col min="1796" max="1796" width="16.7109375" style="319" hidden="1" customWidth="1"/>
    <col min="1797" max="1797" width="14.85546875" style="319" hidden="1" customWidth="1"/>
    <col min="1798" max="1798" width="1.7109375" style="319" hidden="1" customWidth="1"/>
    <col min="1799" max="2045" width="11.42578125" style="319" hidden="1"/>
    <col min="2046" max="2046" width="1.7109375" style="319" hidden="1" customWidth="1"/>
    <col min="2047" max="2047" width="50.28515625" style="319" hidden="1" customWidth="1"/>
    <col min="2048" max="2048" width="16.7109375" style="319" hidden="1" customWidth="1"/>
    <col min="2049" max="2049" width="14.7109375" style="319" hidden="1" customWidth="1"/>
    <col min="2050" max="2050" width="16.7109375" style="319" hidden="1" customWidth="1"/>
    <col min="2051" max="2051" width="14.85546875" style="319" hidden="1" customWidth="1"/>
    <col min="2052" max="2052" width="16.7109375" style="319" hidden="1" customWidth="1"/>
    <col min="2053" max="2053" width="14.85546875" style="319" hidden="1" customWidth="1"/>
    <col min="2054" max="2054" width="1.7109375" style="319" hidden="1" customWidth="1"/>
    <col min="2055" max="2301" width="11.42578125" style="319" hidden="1"/>
    <col min="2302" max="2302" width="1.7109375" style="319" hidden="1" customWidth="1"/>
    <col min="2303" max="2303" width="50.28515625" style="319" hidden="1" customWidth="1"/>
    <col min="2304" max="2304" width="16.7109375" style="319" hidden="1" customWidth="1"/>
    <col min="2305" max="2305" width="14.7109375" style="319" hidden="1" customWidth="1"/>
    <col min="2306" max="2306" width="16.7109375" style="319" hidden="1" customWidth="1"/>
    <col min="2307" max="2307" width="14.85546875" style="319" hidden="1" customWidth="1"/>
    <col min="2308" max="2308" width="16.7109375" style="319" hidden="1" customWidth="1"/>
    <col min="2309" max="2309" width="14.85546875" style="319" hidden="1" customWidth="1"/>
    <col min="2310" max="2310" width="1.7109375" style="319" hidden="1" customWidth="1"/>
    <col min="2311" max="2557" width="11.42578125" style="319" hidden="1"/>
    <col min="2558" max="2558" width="1.7109375" style="319" hidden="1" customWidth="1"/>
    <col min="2559" max="2559" width="50.28515625" style="319" hidden="1" customWidth="1"/>
    <col min="2560" max="2560" width="16.7109375" style="319" hidden="1" customWidth="1"/>
    <col min="2561" max="2561" width="14.7109375" style="319" hidden="1" customWidth="1"/>
    <col min="2562" max="2562" width="16.7109375" style="319" hidden="1" customWidth="1"/>
    <col min="2563" max="2563" width="14.85546875" style="319" hidden="1" customWidth="1"/>
    <col min="2564" max="2564" width="16.7109375" style="319" hidden="1" customWidth="1"/>
    <col min="2565" max="2565" width="14.85546875" style="319" hidden="1" customWidth="1"/>
    <col min="2566" max="2566" width="1.7109375" style="319" hidden="1" customWidth="1"/>
    <col min="2567" max="2813" width="11.42578125" style="319" hidden="1"/>
    <col min="2814" max="2814" width="1.7109375" style="319" hidden="1" customWidth="1"/>
    <col min="2815" max="2815" width="50.28515625" style="319" hidden="1" customWidth="1"/>
    <col min="2816" max="2816" width="16.7109375" style="319" hidden="1" customWidth="1"/>
    <col min="2817" max="2817" width="14.7109375" style="319" hidden="1" customWidth="1"/>
    <col min="2818" max="2818" width="16.7109375" style="319" hidden="1" customWidth="1"/>
    <col min="2819" max="2819" width="14.85546875" style="319" hidden="1" customWidth="1"/>
    <col min="2820" max="2820" width="16.7109375" style="319" hidden="1" customWidth="1"/>
    <col min="2821" max="2821" width="14.85546875" style="319" hidden="1" customWidth="1"/>
    <col min="2822" max="2822" width="1.7109375" style="319" hidden="1" customWidth="1"/>
    <col min="2823" max="3069" width="11.42578125" style="319" hidden="1"/>
    <col min="3070" max="3070" width="1.7109375" style="319" hidden="1" customWidth="1"/>
    <col min="3071" max="3071" width="50.28515625" style="319" hidden="1" customWidth="1"/>
    <col min="3072" max="3072" width="16.7109375" style="319" hidden="1" customWidth="1"/>
    <col min="3073" max="3073" width="14.7109375" style="319" hidden="1" customWidth="1"/>
    <col min="3074" max="3074" width="16.7109375" style="319" hidden="1" customWidth="1"/>
    <col min="3075" max="3075" width="14.85546875" style="319" hidden="1" customWidth="1"/>
    <col min="3076" max="3076" width="16.7109375" style="319" hidden="1" customWidth="1"/>
    <col min="3077" max="3077" width="14.85546875" style="319" hidden="1" customWidth="1"/>
    <col min="3078" max="3078" width="1.7109375" style="319" hidden="1" customWidth="1"/>
    <col min="3079" max="3325" width="11.42578125" style="319" hidden="1"/>
    <col min="3326" max="3326" width="1.7109375" style="319" hidden="1" customWidth="1"/>
    <col min="3327" max="3327" width="50.28515625" style="319" hidden="1" customWidth="1"/>
    <col min="3328" max="3328" width="16.7109375" style="319" hidden="1" customWidth="1"/>
    <col min="3329" max="3329" width="14.7109375" style="319" hidden="1" customWidth="1"/>
    <col min="3330" max="3330" width="16.7109375" style="319" hidden="1" customWidth="1"/>
    <col min="3331" max="3331" width="14.85546875" style="319" hidden="1" customWidth="1"/>
    <col min="3332" max="3332" width="16.7109375" style="319" hidden="1" customWidth="1"/>
    <col min="3333" max="3333" width="14.85546875" style="319" hidden="1" customWidth="1"/>
    <col min="3334" max="3334" width="1.7109375" style="319" hidden="1" customWidth="1"/>
    <col min="3335" max="3581" width="11.42578125" style="319" hidden="1"/>
    <col min="3582" max="3582" width="1.7109375" style="319" hidden="1" customWidth="1"/>
    <col min="3583" max="3583" width="50.28515625" style="319" hidden="1" customWidth="1"/>
    <col min="3584" max="3584" width="16.7109375" style="319" hidden="1" customWidth="1"/>
    <col min="3585" max="3585" width="14.7109375" style="319" hidden="1" customWidth="1"/>
    <col min="3586" max="3586" width="16.7109375" style="319" hidden="1" customWidth="1"/>
    <col min="3587" max="3587" width="14.85546875" style="319" hidden="1" customWidth="1"/>
    <col min="3588" max="3588" width="16.7109375" style="319" hidden="1" customWidth="1"/>
    <col min="3589" max="3589" width="14.85546875" style="319" hidden="1" customWidth="1"/>
    <col min="3590" max="3590" width="1.7109375" style="319" hidden="1" customWidth="1"/>
    <col min="3591" max="3837" width="11.42578125" style="319" hidden="1"/>
    <col min="3838" max="3838" width="1.7109375" style="319" hidden="1" customWidth="1"/>
    <col min="3839" max="3839" width="50.28515625" style="319" hidden="1" customWidth="1"/>
    <col min="3840" max="3840" width="16.7109375" style="319" hidden="1" customWidth="1"/>
    <col min="3841" max="3841" width="14.7109375" style="319" hidden="1" customWidth="1"/>
    <col min="3842" max="3842" width="16.7109375" style="319" hidden="1" customWidth="1"/>
    <col min="3843" max="3843" width="14.85546875" style="319" hidden="1" customWidth="1"/>
    <col min="3844" max="3844" width="16.7109375" style="319" hidden="1" customWidth="1"/>
    <col min="3845" max="3845" width="14.85546875" style="319" hidden="1" customWidth="1"/>
    <col min="3846" max="3846" width="1.7109375" style="319" hidden="1" customWidth="1"/>
    <col min="3847" max="4093" width="11.42578125" style="319" hidden="1"/>
    <col min="4094" max="4094" width="1.7109375" style="319" hidden="1" customWidth="1"/>
    <col min="4095" max="4095" width="50.28515625" style="319" hidden="1" customWidth="1"/>
    <col min="4096" max="4096" width="16.7109375" style="319" hidden="1" customWidth="1"/>
    <col min="4097" max="4097" width="14.7109375" style="319" hidden="1" customWidth="1"/>
    <col min="4098" max="4098" width="16.7109375" style="319" hidden="1" customWidth="1"/>
    <col min="4099" max="4099" width="14.85546875" style="319" hidden="1" customWidth="1"/>
    <col min="4100" max="4100" width="16.7109375" style="319" hidden="1" customWidth="1"/>
    <col min="4101" max="4101" width="14.85546875" style="319" hidden="1" customWidth="1"/>
    <col min="4102" max="4102" width="1.7109375" style="319" hidden="1" customWidth="1"/>
    <col min="4103" max="4349" width="11.42578125" style="319" hidden="1"/>
    <col min="4350" max="4350" width="1.7109375" style="319" hidden="1" customWidth="1"/>
    <col min="4351" max="4351" width="50.28515625" style="319" hidden="1" customWidth="1"/>
    <col min="4352" max="4352" width="16.7109375" style="319" hidden="1" customWidth="1"/>
    <col min="4353" max="4353" width="14.7109375" style="319" hidden="1" customWidth="1"/>
    <col min="4354" max="4354" width="16.7109375" style="319" hidden="1" customWidth="1"/>
    <col min="4355" max="4355" width="14.85546875" style="319" hidden="1" customWidth="1"/>
    <col min="4356" max="4356" width="16.7109375" style="319" hidden="1" customWidth="1"/>
    <col min="4357" max="4357" width="14.85546875" style="319" hidden="1" customWidth="1"/>
    <col min="4358" max="4358" width="1.7109375" style="319" hidden="1" customWidth="1"/>
    <col min="4359" max="4605" width="11.42578125" style="319" hidden="1"/>
    <col min="4606" max="4606" width="1.7109375" style="319" hidden="1" customWidth="1"/>
    <col min="4607" max="4607" width="50.28515625" style="319" hidden="1" customWidth="1"/>
    <col min="4608" max="4608" width="16.7109375" style="319" hidden="1" customWidth="1"/>
    <col min="4609" max="4609" width="14.7109375" style="319" hidden="1" customWidth="1"/>
    <col min="4610" max="4610" width="16.7109375" style="319" hidden="1" customWidth="1"/>
    <col min="4611" max="4611" width="14.85546875" style="319" hidden="1" customWidth="1"/>
    <col min="4612" max="4612" width="16.7109375" style="319" hidden="1" customWidth="1"/>
    <col min="4613" max="4613" width="14.85546875" style="319" hidden="1" customWidth="1"/>
    <col min="4614" max="4614" width="1.7109375" style="319" hidden="1" customWidth="1"/>
    <col min="4615" max="4861" width="11.42578125" style="319" hidden="1"/>
    <col min="4862" max="4862" width="1.7109375" style="319" hidden="1" customWidth="1"/>
    <col min="4863" max="4863" width="50.28515625" style="319" hidden="1" customWidth="1"/>
    <col min="4864" max="4864" width="16.7109375" style="319" hidden="1" customWidth="1"/>
    <col min="4865" max="4865" width="14.7109375" style="319" hidden="1" customWidth="1"/>
    <col min="4866" max="4866" width="16.7109375" style="319" hidden="1" customWidth="1"/>
    <col min="4867" max="4867" width="14.85546875" style="319" hidden="1" customWidth="1"/>
    <col min="4868" max="4868" width="16.7109375" style="319" hidden="1" customWidth="1"/>
    <col min="4869" max="4869" width="14.85546875" style="319" hidden="1" customWidth="1"/>
    <col min="4870" max="4870" width="1.7109375" style="319" hidden="1" customWidth="1"/>
    <col min="4871" max="5117" width="11.42578125" style="319" hidden="1"/>
    <col min="5118" max="5118" width="1.7109375" style="319" hidden="1" customWidth="1"/>
    <col min="5119" max="5119" width="50.28515625" style="319" hidden="1" customWidth="1"/>
    <col min="5120" max="5120" width="16.7109375" style="319" hidden="1" customWidth="1"/>
    <col min="5121" max="5121" width="14.7109375" style="319" hidden="1" customWidth="1"/>
    <col min="5122" max="5122" width="16.7109375" style="319" hidden="1" customWidth="1"/>
    <col min="5123" max="5123" width="14.85546875" style="319" hidden="1" customWidth="1"/>
    <col min="5124" max="5124" width="16.7109375" style="319" hidden="1" customWidth="1"/>
    <col min="5125" max="5125" width="14.85546875" style="319" hidden="1" customWidth="1"/>
    <col min="5126" max="5126" width="1.7109375" style="319" hidden="1" customWidth="1"/>
    <col min="5127" max="5373" width="11.42578125" style="319" hidden="1"/>
    <col min="5374" max="5374" width="1.7109375" style="319" hidden="1" customWidth="1"/>
    <col min="5375" max="5375" width="50.28515625" style="319" hidden="1" customWidth="1"/>
    <col min="5376" max="5376" width="16.7109375" style="319" hidden="1" customWidth="1"/>
    <col min="5377" max="5377" width="14.7109375" style="319" hidden="1" customWidth="1"/>
    <col min="5378" max="5378" width="16.7109375" style="319" hidden="1" customWidth="1"/>
    <col min="5379" max="5379" width="14.85546875" style="319" hidden="1" customWidth="1"/>
    <col min="5380" max="5380" width="16.7109375" style="319" hidden="1" customWidth="1"/>
    <col min="5381" max="5381" width="14.85546875" style="319" hidden="1" customWidth="1"/>
    <col min="5382" max="5382" width="1.7109375" style="319" hidden="1" customWidth="1"/>
    <col min="5383" max="5629" width="11.42578125" style="319" hidden="1"/>
    <col min="5630" max="5630" width="1.7109375" style="319" hidden="1" customWidth="1"/>
    <col min="5631" max="5631" width="50.28515625" style="319" hidden="1" customWidth="1"/>
    <col min="5632" max="5632" width="16.7109375" style="319" hidden="1" customWidth="1"/>
    <col min="5633" max="5633" width="14.7109375" style="319" hidden="1" customWidth="1"/>
    <col min="5634" max="5634" width="16.7109375" style="319" hidden="1" customWidth="1"/>
    <col min="5635" max="5635" width="14.85546875" style="319" hidden="1" customWidth="1"/>
    <col min="5636" max="5636" width="16.7109375" style="319" hidden="1" customWidth="1"/>
    <col min="5637" max="5637" width="14.85546875" style="319" hidden="1" customWidth="1"/>
    <col min="5638" max="5638" width="1.7109375" style="319" hidden="1" customWidth="1"/>
    <col min="5639" max="5885" width="11.42578125" style="319" hidden="1"/>
    <col min="5886" max="5886" width="1.7109375" style="319" hidden="1" customWidth="1"/>
    <col min="5887" max="5887" width="50.28515625" style="319" hidden="1" customWidth="1"/>
    <col min="5888" max="5888" width="16.7109375" style="319" hidden="1" customWidth="1"/>
    <col min="5889" max="5889" width="14.7109375" style="319" hidden="1" customWidth="1"/>
    <col min="5890" max="5890" width="16.7109375" style="319" hidden="1" customWidth="1"/>
    <col min="5891" max="5891" width="14.85546875" style="319" hidden="1" customWidth="1"/>
    <col min="5892" max="5892" width="16.7109375" style="319" hidden="1" customWidth="1"/>
    <col min="5893" max="5893" width="14.85546875" style="319" hidden="1" customWidth="1"/>
    <col min="5894" max="5894" width="1.7109375" style="319" hidden="1" customWidth="1"/>
    <col min="5895" max="6141" width="11.42578125" style="319" hidden="1"/>
    <col min="6142" max="6142" width="1.7109375" style="319" hidden="1" customWidth="1"/>
    <col min="6143" max="6143" width="50.28515625" style="319" hidden="1" customWidth="1"/>
    <col min="6144" max="6144" width="16.7109375" style="319" hidden="1" customWidth="1"/>
    <col min="6145" max="6145" width="14.7109375" style="319" hidden="1" customWidth="1"/>
    <col min="6146" max="6146" width="16.7109375" style="319" hidden="1" customWidth="1"/>
    <col min="6147" max="6147" width="14.85546875" style="319" hidden="1" customWidth="1"/>
    <col min="6148" max="6148" width="16.7109375" style="319" hidden="1" customWidth="1"/>
    <col min="6149" max="6149" width="14.85546875" style="319" hidden="1" customWidth="1"/>
    <col min="6150" max="6150" width="1.7109375" style="319" hidden="1" customWidth="1"/>
    <col min="6151" max="6397" width="11.42578125" style="319" hidden="1"/>
    <col min="6398" max="6398" width="1.7109375" style="319" hidden="1" customWidth="1"/>
    <col min="6399" max="6399" width="50.28515625" style="319" hidden="1" customWidth="1"/>
    <col min="6400" max="6400" width="16.7109375" style="319" hidden="1" customWidth="1"/>
    <col min="6401" max="6401" width="14.7109375" style="319" hidden="1" customWidth="1"/>
    <col min="6402" max="6402" width="16.7109375" style="319" hidden="1" customWidth="1"/>
    <col min="6403" max="6403" width="14.85546875" style="319" hidden="1" customWidth="1"/>
    <col min="6404" max="6404" width="16.7109375" style="319" hidden="1" customWidth="1"/>
    <col min="6405" max="6405" width="14.85546875" style="319" hidden="1" customWidth="1"/>
    <col min="6406" max="6406" width="1.7109375" style="319" hidden="1" customWidth="1"/>
    <col min="6407" max="6653" width="11.42578125" style="319" hidden="1"/>
    <col min="6654" max="6654" width="1.7109375" style="319" hidden="1" customWidth="1"/>
    <col min="6655" max="6655" width="50.28515625" style="319" hidden="1" customWidth="1"/>
    <col min="6656" max="6656" width="16.7109375" style="319" hidden="1" customWidth="1"/>
    <col min="6657" max="6657" width="14.7109375" style="319" hidden="1" customWidth="1"/>
    <col min="6658" max="6658" width="16.7109375" style="319" hidden="1" customWidth="1"/>
    <col min="6659" max="6659" width="14.85546875" style="319" hidden="1" customWidth="1"/>
    <col min="6660" max="6660" width="16.7109375" style="319" hidden="1" customWidth="1"/>
    <col min="6661" max="6661" width="14.85546875" style="319" hidden="1" customWidth="1"/>
    <col min="6662" max="6662" width="1.7109375" style="319" hidden="1" customWidth="1"/>
    <col min="6663" max="6909" width="11.42578125" style="319" hidden="1"/>
    <col min="6910" max="6910" width="1.7109375" style="319" hidden="1" customWidth="1"/>
    <col min="6911" max="6911" width="50.28515625" style="319" hidden="1" customWidth="1"/>
    <col min="6912" max="6912" width="16.7109375" style="319" hidden="1" customWidth="1"/>
    <col min="6913" max="6913" width="14.7109375" style="319" hidden="1" customWidth="1"/>
    <col min="6914" max="6914" width="16.7109375" style="319" hidden="1" customWidth="1"/>
    <col min="6915" max="6915" width="14.85546875" style="319" hidden="1" customWidth="1"/>
    <col min="6916" max="6916" width="16.7109375" style="319" hidden="1" customWidth="1"/>
    <col min="6917" max="6917" width="14.85546875" style="319" hidden="1" customWidth="1"/>
    <col min="6918" max="6918" width="1.7109375" style="319" hidden="1" customWidth="1"/>
    <col min="6919" max="7165" width="11.42578125" style="319" hidden="1"/>
    <col min="7166" max="7166" width="1.7109375" style="319" hidden="1" customWidth="1"/>
    <col min="7167" max="7167" width="50.28515625" style="319" hidden="1" customWidth="1"/>
    <col min="7168" max="7168" width="16.7109375" style="319" hidden="1" customWidth="1"/>
    <col min="7169" max="7169" width="14.7109375" style="319" hidden="1" customWidth="1"/>
    <col min="7170" max="7170" width="16.7109375" style="319" hidden="1" customWidth="1"/>
    <col min="7171" max="7171" width="14.85546875" style="319" hidden="1" customWidth="1"/>
    <col min="7172" max="7172" width="16.7109375" style="319" hidden="1" customWidth="1"/>
    <col min="7173" max="7173" width="14.85546875" style="319" hidden="1" customWidth="1"/>
    <col min="7174" max="7174" width="1.7109375" style="319" hidden="1" customWidth="1"/>
    <col min="7175" max="7421" width="11.42578125" style="319" hidden="1"/>
    <col min="7422" max="7422" width="1.7109375" style="319" hidden="1" customWidth="1"/>
    <col min="7423" max="7423" width="50.28515625" style="319" hidden="1" customWidth="1"/>
    <col min="7424" max="7424" width="16.7109375" style="319" hidden="1" customWidth="1"/>
    <col min="7425" max="7425" width="14.7109375" style="319" hidden="1" customWidth="1"/>
    <col min="7426" max="7426" width="16.7109375" style="319" hidden="1" customWidth="1"/>
    <col min="7427" max="7427" width="14.85546875" style="319" hidden="1" customWidth="1"/>
    <col min="7428" max="7428" width="16.7109375" style="319" hidden="1" customWidth="1"/>
    <col min="7429" max="7429" width="14.85546875" style="319" hidden="1" customWidth="1"/>
    <col min="7430" max="7430" width="1.7109375" style="319" hidden="1" customWidth="1"/>
    <col min="7431" max="7677" width="11.42578125" style="319" hidden="1"/>
    <col min="7678" max="7678" width="1.7109375" style="319" hidden="1" customWidth="1"/>
    <col min="7679" max="7679" width="50.28515625" style="319" hidden="1" customWidth="1"/>
    <col min="7680" max="7680" width="16.7109375" style="319" hidden="1" customWidth="1"/>
    <col min="7681" max="7681" width="14.7109375" style="319" hidden="1" customWidth="1"/>
    <col min="7682" max="7682" width="16.7109375" style="319" hidden="1" customWidth="1"/>
    <col min="7683" max="7683" width="14.85546875" style="319" hidden="1" customWidth="1"/>
    <col min="7684" max="7684" width="16.7109375" style="319" hidden="1" customWidth="1"/>
    <col min="7685" max="7685" width="14.85546875" style="319" hidden="1" customWidth="1"/>
    <col min="7686" max="7686" width="1.7109375" style="319" hidden="1" customWidth="1"/>
    <col min="7687" max="7933" width="11.42578125" style="319" hidden="1"/>
    <col min="7934" max="7934" width="1.7109375" style="319" hidden="1" customWidth="1"/>
    <col min="7935" max="7935" width="50.28515625" style="319" hidden="1" customWidth="1"/>
    <col min="7936" max="7936" width="16.7109375" style="319" hidden="1" customWidth="1"/>
    <col min="7937" max="7937" width="14.7109375" style="319" hidden="1" customWidth="1"/>
    <col min="7938" max="7938" width="16.7109375" style="319" hidden="1" customWidth="1"/>
    <col min="7939" max="7939" width="14.85546875" style="319" hidden="1" customWidth="1"/>
    <col min="7940" max="7940" width="16.7109375" style="319" hidden="1" customWidth="1"/>
    <col min="7941" max="7941" width="14.85546875" style="319" hidden="1" customWidth="1"/>
    <col min="7942" max="7942" width="1.7109375" style="319" hidden="1" customWidth="1"/>
    <col min="7943" max="8189" width="11.42578125" style="319" hidden="1"/>
    <col min="8190" max="8190" width="1.7109375" style="319" hidden="1" customWidth="1"/>
    <col min="8191" max="8191" width="50.28515625" style="319" hidden="1" customWidth="1"/>
    <col min="8192" max="8192" width="16.7109375" style="319" hidden="1" customWidth="1"/>
    <col min="8193" max="8193" width="14.7109375" style="319" hidden="1" customWidth="1"/>
    <col min="8194" max="8194" width="16.7109375" style="319" hidden="1" customWidth="1"/>
    <col min="8195" max="8195" width="14.85546875" style="319" hidden="1" customWidth="1"/>
    <col min="8196" max="8196" width="16.7109375" style="319" hidden="1" customWidth="1"/>
    <col min="8197" max="8197" width="14.85546875" style="319" hidden="1" customWidth="1"/>
    <col min="8198" max="8198" width="1.7109375" style="319" hidden="1" customWidth="1"/>
    <col min="8199" max="8445" width="11.42578125" style="319" hidden="1"/>
    <col min="8446" max="8446" width="1.7109375" style="319" hidden="1" customWidth="1"/>
    <col min="8447" max="8447" width="50.28515625" style="319" hidden="1" customWidth="1"/>
    <col min="8448" max="8448" width="16.7109375" style="319" hidden="1" customWidth="1"/>
    <col min="8449" max="8449" width="14.7109375" style="319" hidden="1" customWidth="1"/>
    <col min="8450" max="8450" width="16.7109375" style="319" hidden="1" customWidth="1"/>
    <col min="8451" max="8451" width="14.85546875" style="319" hidden="1" customWidth="1"/>
    <col min="8452" max="8452" width="16.7109375" style="319" hidden="1" customWidth="1"/>
    <col min="8453" max="8453" width="14.85546875" style="319" hidden="1" customWidth="1"/>
    <col min="8454" max="8454" width="1.7109375" style="319" hidden="1" customWidth="1"/>
    <col min="8455" max="8701" width="11.42578125" style="319" hidden="1"/>
    <col min="8702" max="8702" width="1.7109375" style="319" hidden="1" customWidth="1"/>
    <col min="8703" max="8703" width="50.28515625" style="319" hidden="1" customWidth="1"/>
    <col min="8704" max="8704" width="16.7109375" style="319" hidden="1" customWidth="1"/>
    <col min="8705" max="8705" width="14.7109375" style="319" hidden="1" customWidth="1"/>
    <col min="8706" max="8706" width="16.7109375" style="319" hidden="1" customWidth="1"/>
    <col min="8707" max="8707" width="14.85546875" style="319" hidden="1" customWidth="1"/>
    <col min="8708" max="8708" width="16.7109375" style="319" hidden="1" customWidth="1"/>
    <col min="8709" max="8709" width="14.85546875" style="319" hidden="1" customWidth="1"/>
    <col min="8710" max="8710" width="1.7109375" style="319" hidden="1" customWidth="1"/>
    <col min="8711" max="8957" width="11.42578125" style="319" hidden="1"/>
    <col min="8958" max="8958" width="1.7109375" style="319" hidden="1" customWidth="1"/>
    <col min="8959" max="8959" width="50.28515625" style="319" hidden="1" customWidth="1"/>
    <col min="8960" max="8960" width="16.7109375" style="319" hidden="1" customWidth="1"/>
    <col min="8961" max="8961" width="14.7109375" style="319" hidden="1" customWidth="1"/>
    <col min="8962" max="8962" width="16.7109375" style="319" hidden="1" customWidth="1"/>
    <col min="8963" max="8963" width="14.85546875" style="319" hidden="1" customWidth="1"/>
    <col min="8964" max="8964" width="16.7109375" style="319" hidden="1" customWidth="1"/>
    <col min="8965" max="8965" width="14.85546875" style="319" hidden="1" customWidth="1"/>
    <col min="8966" max="8966" width="1.7109375" style="319" hidden="1" customWidth="1"/>
    <col min="8967" max="9213" width="11.42578125" style="319" hidden="1"/>
    <col min="9214" max="9214" width="1.7109375" style="319" hidden="1" customWidth="1"/>
    <col min="9215" max="9215" width="50.28515625" style="319" hidden="1" customWidth="1"/>
    <col min="9216" max="9216" width="16.7109375" style="319" hidden="1" customWidth="1"/>
    <col min="9217" max="9217" width="14.7109375" style="319" hidden="1" customWidth="1"/>
    <col min="9218" max="9218" width="16.7109375" style="319" hidden="1" customWidth="1"/>
    <col min="9219" max="9219" width="14.85546875" style="319" hidden="1" customWidth="1"/>
    <col min="9220" max="9220" width="16.7109375" style="319" hidden="1" customWidth="1"/>
    <col min="9221" max="9221" width="14.85546875" style="319" hidden="1" customWidth="1"/>
    <col min="9222" max="9222" width="1.7109375" style="319" hidden="1" customWidth="1"/>
    <col min="9223" max="9469" width="11.42578125" style="319" hidden="1"/>
    <col min="9470" max="9470" width="1.7109375" style="319" hidden="1" customWidth="1"/>
    <col min="9471" max="9471" width="50.28515625" style="319" hidden="1" customWidth="1"/>
    <col min="9472" max="9472" width="16.7109375" style="319" hidden="1" customWidth="1"/>
    <col min="9473" max="9473" width="14.7109375" style="319" hidden="1" customWidth="1"/>
    <col min="9474" max="9474" width="16.7109375" style="319" hidden="1" customWidth="1"/>
    <col min="9475" max="9475" width="14.85546875" style="319" hidden="1" customWidth="1"/>
    <col min="9476" max="9476" width="16.7109375" style="319" hidden="1" customWidth="1"/>
    <col min="9477" max="9477" width="14.85546875" style="319" hidden="1" customWidth="1"/>
    <col min="9478" max="9478" width="1.7109375" style="319" hidden="1" customWidth="1"/>
    <col min="9479" max="9725" width="11.42578125" style="319" hidden="1"/>
    <col min="9726" max="9726" width="1.7109375" style="319" hidden="1" customWidth="1"/>
    <col min="9727" max="9727" width="50.28515625" style="319" hidden="1" customWidth="1"/>
    <col min="9728" max="9728" width="16.7109375" style="319" hidden="1" customWidth="1"/>
    <col min="9729" max="9729" width="14.7109375" style="319" hidden="1" customWidth="1"/>
    <col min="9730" max="9730" width="16.7109375" style="319" hidden="1" customWidth="1"/>
    <col min="9731" max="9731" width="14.85546875" style="319" hidden="1" customWidth="1"/>
    <col min="9732" max="9732" width="16.7109375" style="319" hidden="1" customWidth="1"/>
    <col min="9733" max="9733" width="14.85546875" style="319" hidden="1" customWidth="1"/>
    <col min="9734" max="9734" width="1.7109375" style="319" hidden="1" customWidth="1"/>
    <col min="9735" max="9981" width="11.42578125" style="319" hidden="1"/>
    <col min="9982" max="9982" width="1.7109375" style="319" hidden="1" customWidth="1"/>
    <col min="9983" max="9983" width="50.28515625" style="319" hidden="1" customWidth="1"/>
    <col min="9984" max="9984" width="16.7109375" style="319" hidden="1" customWidth="1"/>
    <col min="9985" max="9985" width="14.7109375" style="319" hidden="1" customWidth="1"/>
    <col min="9986" max="9986" width="16.7109375" style="319" hidden="1" customWidth="1"/>
    <col min="9987" max="9987" width="14.85546875" style="319" hidden="1" customWidth="1"/>
    <col min="9988" max="9988" width="16.7109375" style="319" hidden="1" customWidth="1"/>
    <col min="9989" max="9989" width="14.85546875" style="319" hidden="1" customWidth="1"/>
    <col min="9990" max="9990" width="1.7109375" style="319" hidden="1" customWidth="1"/>
    <col min="9991" max="10237" width="11.42578125" style="319" hidden="1"/>
    <col min="10238" max="10238" width="1.7109375" style="319" hidden="1" customWidth="1"/>
    <col min="10239" max="10239" width="50.28515625" style="319" hidden="1" customWidth="1"/>
    <col min="10240" max="10240" width="16.7109375" style="319" hidden="1" customWidth="1"/>
    <col min="10241" max="10241" width="14.7109375" style="319" hidden="1" customWidth="1"/>
    <col min="10242" max="10242" width="16.7109375" style="319" hidden="1" customWidth="1"/>
    <col min="10243" max="10243" width="14.85546875" style="319" hidden="1" customWidth="1"/>
    <col min="10244" max="10244" width="16.7109375" style="319" hidden="1" customWidth="1"/>
    <col min="10245" max="10245" width="14.85546875" style="319" hidden="1" customWidth="1"/>
    <col min="10246" max="10246" width="1.7109375" style="319" hidden="1" customWidth="1"/>
    <col min="10247" max="10493" width="11.42578125" style="319" hidden="1"/>
    <col min="10494" max="10494" width="1.7109375" style="319" hidden="1" customWidth="1"/>
    <col min="10495" max="10495" width="50.28515625" style="319" hidden="1" customWidth="1"/>
    <col min="10496" max="10496" width="16.7109375" style="319" hidden="1" customWidth="1"/>
    <col min="10497" max="10497" width="14.7109375" style="319" hidden="1" customWidth="1"/>
    <col min="10498" max="10498" width="16.7109375" style="319" hidden="1" customWidth="1"/>
    <col min="10499" max="10499" width="14.85546875" style="319" hidden="1" customWidth="1"/>
    <col min="10500" max="10500" width="16.7109375" style="319" hidden="1" customWidth="1"/>
    <col min="10501" max="10501" width="14.85546875" style="319" hidden="1" customWidth="1"/>
    <col min="10502" max="10502" width="1.7109375" style="319" hidden="1" customWidth="1"/>
    <col min="10503" max="10749" width="11.42578125" style="319" hidden="1"/>
    <col min="10750" max="10750" width="1.7109375" style="319" hidden="1" customWidth="1"/>
    <col min="10751" max="10751" width="50.28515625" style="319" hidden="1" customWidth="1"/>
    <col min="10752" max="10752" width="16.7109375" style="319" hidden="1" customWidth="1"/>
    <col min="10753" max="10753" width="14.7109375" style="319" hidden="1" customWidth="1"/>
    <col min="10754" max="10754" width="16.7109375" style="319" hidden="1" customWidth="1"/>
    <col min="10755" max="10755" width="14.85546875" style="319" hidden="1" customWidth="1"/>
    <col min="10756" max="10756" width="16.7109375" style="319" hidden="1" customWidth="1"/>
    <col min="10757" max="10757" width="14.85546875" style="319" hidden="1" customWidth="1"/>
    <col min="10758" max="10758" width="1.7109375" style="319" hidden="1" customWidth="1"/>
    <col min="10759" max="11005" width="11.42578125" style="319" hidden="1"/>
    <col min="11006" max="11006" width="1.7109375" style="319" hidden="1" customWidth="1"/>
    <col min="11007" max="11007" width="50.28515625" style="319" hidden="1" customWidth="1"/>
    <col min="11008" max="11008" width="16.7109375" style="319" hidden="1" customWidth="1"/>
    <col min="11009" max="11009" width="14.7109375" style="319" hidden="1" customWidth="1"/>
    <col min="11010" max="11010" width="16.7109375" style="319" hidden="1" customWidth="1"/>
    <col min="11011" max="11011" width="14.85546875" style="319" hidden="1" customWidth="1"/>
    <col min="11012" max="11012" width="16.7109375" style="319" hidden="1" customWidth="1"/>
    <col min="11013" max="11013" width="14.85546875" style="319" hidden="1" customWidth="1"/>
    <col min="11014" max="11014" width="1.7109375" style="319" hidden="1" customWidth="1"/>
    <col min="11015" max="11261" width="11.42578125" style="319" hidden="1"/>
    <col min="11262" max="11262" width="1.7109375" style="319" hidden="1" customWidth="1"/>
    <col min="11263" max="11263" width="50.28515625" style="319" hidden="1" customWidth="1"/>
    <col min="11264" max="11264" width="16.7109375" style="319" hidden="1" customWidth="1"/>
    <col min="11265" max="11265" width="14.7109375" style="319" hidden="1" customWidth="1"/>
    <col min="11266" max="11266" width="16.7109375" style="319" hidden="1" customWidth="1"/>
    <col min="11267" max="11267" width="14.85546875" style="319" hidden="1" customWidth="1"/>
    <col min="11268" max="11268" width="16.7109375" style="319" hidden="1" customWidth="1"/>
    <col min="11269" max="11269" width="14.85546875" style="319" hidden="1" customWidth="1"/>
    <col min="11270" max="11270" width="1.7109375" style="319" hidden="1" customWidth="1"/>
    <col min="11271" max="11517" width="11.42578125" style="319" hidden="1"/>
    <col min="11518" max="11518" width="1.7109375" style="319" hidden="1" customWidth="1"/>
    <col min="11519" max="11519" width="50.28515625" style="319" hidden="1" customWidth="1"/>
    <col min="11520" max="11520" width="16.7109375" style="319" hidden="1" customWidth="1"/>
    <col min="11521" max="11521" width="14.7109375" style="319" hidden="1" customWidth="1"/>
    <col min="11522" max="11522" width="16.7109375" style="319" hidden="1" customWidth="1"/>
    <col min="11523" max="11523" width="14.85546875" style="319" hidden="1" customWidth="1"/>
    <col min="11524" max="11524" width="16.7109375" style="319" hidden="1" customWidth="1"/>
    <col min="11525" max="11525" width="14.85546875" style="319" hidden="1" customWidth="1"/>
    <col min="11526" max="11526" width="1.7109375" style="319" hidden="1" customWidth="1"/>
    <col min="11527" max="11773" width="11.42578125" style="319" hidden="1"/>
    <col min="11774" max="11774" width="1.7109375" style="319" hidden="1" customWidth="1"/>
    <col min="11775" max="11775" width="50.28515625" style="319" hidden="1" customWidth="1"/>
    <col min="11776" max="11776" width="16.7109375" style="319" hidden="1" customWidth="1"/>
    <col min="11777" max="11777" width="14.7109375" style="319" hidden="1" customWidth="1"/>
    <col min="11778" max="11778" width="16.7109375" style="319" hidden="1" customWidth="1"/>
    <col min="11779" max="11779" width="14.85546875" style="319" hidden="1" customWidth="1"/>
    <col min="11780" max="11780" width="16.7109375" style="319" hidden="1" customWidth="1"/>
    <col min="11781" max="11781" width="14.85546875" style="319" hidden="1" customWidth="1"/>
    <col min="11782" max="11782" width="1.7109375" style="319" hidden="1" customWidth="1"/>
    <col min="11783" max="12029" width="11.42578125" style="319" hidden="1"/>
    <col min="12030" max="12030" width="1.7109375" style="319" hidden="1" customWidth="1"/>
    <col min="12031" max="12031" width="50.28515625" style="319" hidden="1" customWidth="1"/>
    <col min="12032" max="12032" width="16.7109375" style="319" hidden="1" customWidth="1"/>
    <col min="12033" max="12033" width="14.7109375" style="319" hidden="1" customWidth="1"/>
    <col min="12034" max="12034" width="16.7109375" style="319" hidden="1" customWidth="1"/>
    <col min="12035" max="12035" width="14.85546875" style="319" hidden="1" customWidth="1"/>
    <col min="12036" max="12036" width="16.7109375" style="319" hidden="1" customWidth="1"/>
    <col min="12037" max="12037" width="14.85546875" style="319" hidden="1" customWidth="1"/>
    <col min="12038" max="12038" width="1.7109375" style="319" hidden="1" customWidth="1"/>
    <col min="12039" max="12285" width="11.42578125" style="319" hidden="1"/>
    <col min="12286" max="12286" width="1.7109375" style="319" hidden="1" customWidth="1"/>
    <col min="12287" max="12287" width="50.28515625" style="319" hidden="1" customWidth="1"/>
    <col min="12288" max="12288" width="16.7109375" style="319" hidden="1" customWidth="1"/>
    <col min="12289" max="12289" width="14.7109375" style="319" hidden="1" customWidth="1"/>
    <col min="12290" max="12290" width="16.7109375" style="319" hidden="1" customWidth="1"/>
    <col min="12291" max="12291" width="14.85546875" style="319" hidden="1" customWidth="1"/>
    <col min="12292" max="12292" width="16.7109375" style="319" hidden="1" customWidth="1"/>
    <col min="12293" max="12293" width="14.85546875" style="319" hidden="1" customWidth="1"/>
    <col min="12294" max="12294" width="1.7109375" style="319" hidden="1" customWidth="1"/>
    <col min="12295" max="12541" width="11.42578125" style="319" hidden="1"/>
    <col min="12542" max="12542" width="1.7109375" style="319" hidden="1" customWidth="1"/>
    <col min="12543" max="12543" width="50.28515625" style="319" hidden="1" customWidth="1"/>
    <col min="12544" max="12544" width="16.7109375" style="319" hidden="1" customWidth="1"/>
    <col min="12545" max="12545" width="14.7109375" style="319" hidden="1" customWidth="1"/>
    <col min="12546" max="12546" width="16.7109375" style="319" hidden="1" customWidth="1"/>
    <col min="12547" max="12547" width="14.85546875" style="319" hidden="1" customWidth="1"/>
    <col min="12548" max="12548" width="16.7109375" style="319" hidden="1" customWidth="1"/>
    <col min="12549" max="12549" width="14.85546875" style="319" hidden="1" customWidth="1"/>
    <col min="12550" max="12550" width="1.7109375" style="319" hidden="1" customWidth="1"/>
    <col min="12551" max="12797" width="11.42578125" style="319" hidden="1"/>
    <col min="12798" max="12798" width="1.7109375" style="319" hidden="1" customWidth="1"/>
    <col min="12799" max="12799" width="50.28515625" style="319" hidden="1" customWidth="1"/>
    <col min="12800" max="12800" width="16.7109375" style="319" hidden="1" customWidth="1"/>
    <col min="12801" max="12801" width="14.7109375" style="319" hidden="1" customWidth="1"/>
    <col min="12802" max="12802" width="16.7109375" style="319" hidden="1" customWidth="1"/>
    <col min="12803" max="12803" width="14.85546875" style="319" hidden="1" customWidth="1"/>
    <col min="12804" max="12804" width="16.7109375" style="319" hidden="1" customWidth="1"/>
    <col min="12805" max="12805" width="14.85546875" style="319" hidden="1" customWidth="1"/>
    <col min="12806" max="12806" width="1.7109375" style="319" hidden="1" customWidth="1"/>
    <col min="12807" max="13053" width="11.42578125" style="319" hidden="1"/>
    <col min="13054" max="13054" width="1.7109375" style="319" hidden="1" customWidth="1"/>
    <col min="13055" max="13055" width="50.28515625" style="319" hidden="1" customWidth="1"/>
    <col min="13056" max="13056" width="16.7109375" style="319" hidden="1" customWidth="1"/>
    <col min="13057" max="13057" width="14.7109375" style="319" hidden="1" customWidth="1"/>
    <col min="13058" max="13058" width="16.7109375" style="319" hidden="1" customWidth="1"/>
    <col min="13059" max="13059" width="14.85546875" style="319" hidden="1" customWidth="1"/>
    <col min="13060" max="13060" width="16.7109375" style="319" hidden="1" customWidth="1"/>
    <col min="13061" max="13061" width="14.85546875" style="319" hidden="1" customWidth="1"/>
    <col min="13062" max="13062" width="1.7109375" style="319" hidden="1" customWidth="1"/>
    <col min="13063" max="13309" width="11.42578125" style="319" hidden="1"/>
    <col min="13310" max="13310" width="1.7109375" style="319" hidden="1" customWidth="1"/>
    <col min="13311" max="13311" width="50.28515625" style="319" hidden="1" customWidth="1"/>
    <col min="13312" max="13312" width="16.7109375" style="319" hidden="1" customWidth="1"/>
    <col min="13313" max="13313" width="14.7109375" style="319" hidden="1" customWidth="1"/>
    <col min="13314" max="13314" width="16.7109375" style="319" hidden="1" customWidth="1"/>
    <col min="13315" max="13315" width="14.85546875" style="319" hidden="1" customWidth="1"/>
    <col min="13316" max="13316" width="16.7109375" style="319" hidden="1" customWidth="1"/>
    <col min="13317" max="13317" width="14.85546875" style="319" hidden="1" customWidth="1"/>
    <col min="13318" max="13318" width="1.7109375" style="319" hidden="1" customWidth="1"/>
    <col min="13319" max="13565" width="11.42578125" style="319" hidden="1"/>
    <col min="13566" max="13566" width="1.7109375" style="319" hidden="1" customWidth="1"/>
    <col min="13567" max="13567" width="50.28515625" style="319" hidden="1" customWidth="1"/>
    <col min="13568" max="13568" width="16.7109375" style="319" hidden="1" customWidth="1"/>
    <col min="13569" max="13569" width="14.7109375" style="319" hidden="1" customWidth="1"/>
    <col min="13570" max="13570" width="16.7109375" style="319" hidden="1" customWidth="1"/>
    <col min="13571" max="13571" width="14.85546875" style="319" hidden="1" customWidth="1"/>
    <col min="13572" max="13572" width="16.7109375" style="319" hidden="1" customWidth="1"/>
    <col min="13573" max="13573" width="14.85546875" style="319" hidden="1" customWidth="1"/>
    <col min="13574" max="13574" width="1.7109375" style="319" hidden="1" customWidth="1"/>
    <col min="13575" max="13821" width="11.42578125" style="319" hidden="1"/>
    <col min="13822" max="13822" width="1.7109375" style="319" hidden="1" customWidth="1"/>
    <col min="13823" max="13823" width="50.28515625" style="319" hidden="1" customWidth="1"/>
    <col min="13824" max="13824" width="16.7109375" style="319" hidden="1" customWidth="1"/>
    <col min="13825" max="13825" width="14.7109375" style="319" hidden="1" customWidth="1"/>
    <col min="13826" max="13826" width="16.7109375" style="319" hidden="1" customWidth="1"/>
    <col min="13827" max="13827" width="14.85546875" style="319" hidden="1" customWidth="1"/>
    <col min="13828" max="13828" width="16.7109375" style="319" hidden="1" customWidth="1"/>
    <col min="13829" max="13829" width="14.85546875" style="319" hidden="1" customWidth="1"/>
    <col min="13830" max="13830" width="1.7109375" style="319" hidden="1" customWidth="1"/>
    <col min="13831" max="14077" width="11.42578125" style="319" hidden="1"/>
    <col min="14078" max="14078" width="1.7109375" style="319" hidden="1" customWidth="1"/>
    <col min="14079" max="14079" width="50.28515625" style="319" hidden="1" customWidth="1"/>
    <col min="14080" max="14080" width="16.7109375" style="319" hidden="1" customWidth="1"/>
    <col min="14081" max="14081" width="14.7109375" style="319" hidden="1" customWidth="1"/>
    <col min="14082" max="14082" width="16.7109375" style="319" hidden="1" customWidth="1"/>
    <col min="14083" max="14083" width="14.85546875" style="319" hidden="1" customWidth="1"/>
    <col min="14084" max="14084" width="16.7109375" style="319" hidden="1" customWidth="1"/>
    <col min="14085" max="14085" width="14.85546875" style="319" hidden="1" customWidth="1"/>
    <col min="14086" max="14086" width="1.7109375" style="319" hidden="1" customWidth="1"/>
    <col min="14087" max="14333" width="11.42578125" style="319" hidden="1"/>
    <col min="14334" max="14334" width="1.7109375" style="319" hidden="1" customWidth="1"/>
    <col min="14335" max="14335" width="50.28515625" style="319" hidden="1" customWidth="1"/>
    <col min="14336" max="14336" width="16.7109375" style="319" hidden="1" customWidth="1"/>
    <col min="14337" max="14337" width="14.7109375" style="319" hidden="1" customWidth="1"/>
    <col min="14338" max="14338" width="16.7109375" style="319" hidden="1" customWidth="1"/>
    <col min="14339" max="14339" width="14.85546875" style="319" hidden="1" customWidth="1"/>
    <col min="14340" max="14340" width="16.7109375" style="319" hidden="1" customWidth="1"/>
    <col min="14341" max="14341" width="14.85546875" style="319" hidden="1" customWidth="1"/>
    <col min="14342" max="14342" width="1.7109375" style="319" hidden="1" customWidth="1"/>
    <col min="14343" max="14589" width="11.42578125" style="319" hidden="1"/>
    <col min="14590" max="14590" width="1.7109375" style="319" hidden="1" customWidth="1"/>
    <col min="14591" max="14591" width="50.28515625" style="319" hidden="1" customWidth="1"/>
    <col min="14592" max="14592" width="16.7109375" style="319" hidden="1" customWidth="1"/>
    <col min="14593" max="14593" width="14.7109375" style="319" hidden="1" customWidth="1"/>
    <col min="14594" max="14594" width="16.7109375" style="319" hidden="1" customWidth="1"/>
    <col min="14595" max="14595" width="14.85546875" style="319" hidden="1" customWidth="1"/>
    <col min="14596" max="14596" width="16.7109375" style="319" hidden="1" customWidth="1"/>
    <col min="14597" max="14597" width="14.85546875" style="319" hidden="1" customWidth="1"/>
    <col min="14598" max="14598" width="1.7109375" style="319" hidden="1" customWidth="1"/>
    <col min="14599" max="14845" width="11.42578125" style="319" hidden="1"/>
    <col min="14846" max="14846" width="1.7109375" style="319" hidden="1" customWidth="1"/>
    <col min="14847" max="14847" width="50.28515625" style="319" hidden="1" customWidth="1"/>
    <col min="14848" max="14848" width="16.7109375" style="319" hidden="1" customWidth="1"/>
    <col min="14849" max="14849" width="14.7109375" style="319" hidden="1" customWidth="1"/>
    <col min="14850" max="14850" width="16.7109375" style="319" hidden="1" customWidth="1"/>
    <col min="14851" max="14851" width="14.85546875" style="319" hidden="1" customWidth="1"/>
    <col min="14852" max="14852" width="16.7109375" style="319" hidden="1" customWidth="1"/>
    <col min="14853" max="14853" width="14.85546875" style="319" hidden="1" customWidth="1"/>
    <col min="14854" max="14854" width="1.7109375" style="319" hidden="1" customWidth="1"/>
    <col min="14855" max="15101" width="11.42578125" style="319" hidden="1"/>
    <col min="15102" max="15102" width="1.7109375" style="319" hidden="1" customWidth="1"/>
    <col min="15103" max="15103" width="50.28515625" style="319" hidden="1" customWidth="1"/>
    <col min="15104" max="15104" width="16.7109375" style="319" hidden="1" customWidth="1"/>
    <col min="15105" max="15105" width="14.7109375" style="319" hidden="1" customWidth="1"/>
    <col min="15106" max="15106" width="16.7109375" style="319" hidden="1" customWidth="1"/>
    <col min="15107" max="15107" width="14.85546875" style="319" hidden="1" customWidth="1"/>
    <col min="15108" max="15108" width="16.7109375" style="319" hidden="1" customWidth="1"/>
    <col min="15109" max="15109" width="14.85546875" style="319" hidden="1" customWidth="1"/>
    <col min="15110" max="15110" width="1.7109375" style="319" hidden="1" customWidth="1"/>
    <col min="15111" max="15357" width="11.42578125" style="319" hidden="1"/>
    <col min="15358" max="15358" width="1.7109375" style="319" hidden="1" customWidth="1"/>
    <col min="15359" max="15359" width="50.28515625" style="319" hidden="1" customWidth="1"/>
    <col min="15360" max="15360" width="16.7109375" style="319" hidden="1" customWidth="1"/>
    <col min="15361" max="15361" width="14.7109375" style="319" hidden="1" customWidth="1"/>
    <col min="15362" max="15362" width="16.7109375" style="319" hidden="1" customWidth="1"/>
    <col min="15363" max="15363" width="14.85546875" style="319" hidden="1" customWidth="1"/>
    <col min="15364" max="15364" width="16.7109375" style="319" hidden="1" customWidth="1"/>
    <col min="15365" max="15365" width="14.85546875" style="319" hidden="1" customWidth="1"/>
    <col min="15366" max="15366" width="1.7109375" style="319" hidden="1" customWidth="1"/>
    <col min="15367" max="15613" width="11.42578125" style="319" hidden="1"/>
    <col min="15614" max="15614" width="1.7109375" style="319" hidden="1" customWidth="1"/>
    <col min="15615" max="15615" width="50.28515625" style="319" hidden="1" customWidth="1"/>
    <col min="15616" max="15616" width="16.7109375" style="319" hidden="1" customWidth="1"/>
    <col min="15617" max="15617" width="14.7109375" style="319" hidden="1" customWidth="1"/>
    <col min="15618" max="15618" width="16.7109375" style="319" hidden="1" customWidth="1"/>
    <col min="15619" max="15619" width="14.85546875" style="319" hidden="1" customWidth="1"/>
    <col min="15620" max="15620" width="16.7109375" style="319" hidden="1" customWidth="1"/>
    <col min="15621" max="15621" width="14.85546875" style="319" hidden="1" customWidth="1"/>
    <col min="15622" max="15622" width="1.7109375" style="319" hidden="1" customWidth="1"/>
    <col min="15623" max="15869" width="11.42578125" style="319" hidden="1"/>
    <col min="15870" max="15870" width="1.7109375" style="319" hidden="1" customWidth="1"/>
    <col min="15871" max="15871" width="50.28515625" style="319" hidden="1" customWidth="1"/>
    <col min="15872" max="15872" width="16.7109375" style="319" hidden="1" customWidth="1"/>
    <col min="15873" max="15873" width="14.7109375" style="319" hidden="1" customWidth="1"/>
    <col min="15874" max="15874" width="16.7109375" style="319" hidden="1" customWidth="1"/>
    <col min="15875" max="15875" width="14.85546875" style="319" hidden="1" customWidth="1"/>
    <col min="15876" max="15876" width="16.7109375" style="319" hidden="1" customWidth="1"/>
    <col min="15877" max="15877" width="14.85546875" style="319" hidden="1" customWidth="1"/>
    <col min="15878" max="15878" width="1.7109375" style="319" hidden="1" customWidth="1"/>
    <col min="15879" max="16125" width="11.42578125" style="319" hidden="1"/>
    <col min="16126" max="16126" width="1.7109375" style="319" hidden="1" customWidth="1"/>
    <col min="16127" max="16127" width="50.28515625" style="319" hidden="1" customWidth="1"/>
    <col min="16128" max="16128" width="16.7109375" style="319" hidden="1" customWidth="1"/>
    <col min="16129" max="16129" width="14.7109375" style="319" hidden="1" customWidth="1"/>
    <col min="16130" max="16130" width="16.7109375" style="319" hidden="1" customWidth="1"/>
    <col min="16131" max="16131" width="14.85546875" style="319" hidden="1" customWidth="1"/>
    <col min="16132" max="16132" width="16.7109375" style="319" hidden="1" customWidth="1"/>
    <col min="16133" max="16133" width="14.85546875" style="319" hidden="1" customWidth="1"/>
    <col min="16134" max="16134" width="1.7109375" style="319" hidden="1" customWidth="1"/>
    <col min="16135" max="16384" width="11.42578125" style="319" hidden="1"/>
  </cols>
  <sheetData>
    <row r="1" spans="1:254" ht="12.75">
      <c r="A1" s="349"/>
      <c r="B1" s="599" t="s">
        <v>1300</v>
      </c>
      <c r="C1" s="601" t="s">
        <v>1417</v>
      </c>
      <c r="D1" s="355"/>
      <c r="E1" s="605" t="s">
        <v>1418</v>
      </c>
      <c r="F1" s="603" t="s">
        <v>1589</v>
      </c>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c r="IO1" s="349"/>
      <c r="IP1" s="349"/>
      <c r="IQ1" s="349"/>
      <c r="IR1" s="349"/>
      <c r="IS1" s="349"/>
      <c r="IT1" s="349"/>
    </row>
    <row r="2" spans="1:254" ht="13.5" customHeight="1" thickBot="1">
      <c r="A2" s="349"/>
      <c r="B2" s="600"/>
      <c r="C2" s="602"/>
      <c r="D2" s="355"/>
      <c r="E2" s="606"/>
      <c r="F2" s="604"/>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s="349"/>
      <c r="HM2" s="349"/>
      <c r="HN2" s="349"/>
      <c r="HO2" s="349"/>
      <c r="HP2" s="349"/>
      <c r="HQ2" s="349"/>
      <c r="HR2" s="349"/>
      <c r="HS2" s="349"/>
      <c r="HT2" s="349"/>
      <c r="HU2" s="349"/>
      <c r="HV2" s="349"/>
      <c r="HW2" s="349"/>
      <c r="HX2" s="349"/>
      <c r="HY2" s="349"/>
      <c r="HZ2" s="349"/>
      <c r="IA2" s="349"/>
      <c r="IB2" s="349"/>
      <c r="IC2" s="349"/>
      <c r="ID2" s="349"/>
      <c r="IE2" s="349"/>
      <c r="IF2" s="349"/>
      <c r="IG2" s="349"/>
      <c r="IH2" s="349"/>
      <c r="II2" s="349"/>
      <c r="IJ2" s="349"/>
      <c r="IK2" s="349"/>
      <c r="IL2" s="349"/>
      <c r="IM2" s="349"/>
      <c r="IN2" s="349"/>
      <c r="IO2" s="349"/>
      <c r="IP2" s="349"/>
      <c r="IQ2" s="349"/>
      <c r="IR2" s="349"/>
      <c r="IS2" s="349"/>
      <c r="IT2" s="349"/>
    </row>
    <row r="3" spans="1:254" ht="23.25">
      <c r="A3" s="349"/>
      <c r="B3" s="608" t="s">
        <v>1310</v>
      </c>
      <c r="C3" s="608"/>
      <c r="D3" s="608"/>
      <c r="E3" s="608"/>
      <c r="F3" s="608"/>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c r="IM3" s="349"/>
      <c r="IN3" s="349"/>
      <c r="IO3" s="349"/>
      <c r="IP3" s="349"/>
      <c r="IQ3" s="349"/>
      <c r="IR3" s="349"/>
      <c r="IS3" s="349"/>
      <c r="IT3" s="349"/>
    </row>
    <row r="4" spans="1:254" ht="18.75" customHeight="1">
      <c r="A4" s="349"/>
      <c r="B4" s="376" t="s">
        <v>1309</v>
      </c>
      <c r="C4" s="377"/>
      <c r="D4" s="356"/>
      <c r="E4" s="375"/>
      <c r="F4" s="350"/>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s="349"/>
      <c r="HM4" s="349"/>
      <c r="HN4" s="349"/>
      <c r="HO4" s="349"/>
      <c r="HP4" s="349"/>
      <c r="HQ4" s="349"/>
      <c r="HR4" s="349"/>
      <c r="HS4" s="349"/>
      <c r="HT4" s="349"/>
      <c r="HU4" s="349"/>
      <c r="HV4" s="349"/>
      <c r="HW4" s="349"/>
      <c r="HX4" s="349"/>
      <c r="HY4" s="349"/>
      <c r="HZ4" s="349"/>
      <c r="IA4" s="349"/>
      <c r="IB4" s="349"/>
      <c r="IC4" s="349"/>
      <c r="ID4" s="349"/>
      <c r="IE4" s="349"/>
      <c r="IF4" s="349"/>
      <c r="IG4" s="349"/>
      <c r="IH4" s="349"/>
      <c r="II4" s="349"/>
      <c r="IJ4" s="349"/>
      <c r="IK4" s="349"/>
      <c r="IL4" s="349"/>
      <c r="IM4" s="349"/>
      <c r="IN4" s="349"/>
      <c r="IO4" s="349"/>
      <c r="IP4" s="349"/>
      <c r="IQ4" s="349"/>
      <c r="IR4" s="349"/>
      <c r="IS4" s="349"/>
      <c r="IT4" s="349"/>
    </row>
    <row r="5" spans="1:254" s="312" customFormat="1" ht="18.75" customHeight="1">
      <c r="A5" s="351"/>
      <c r="B5" s="352" t="s">
        <v>604</v>
      </c>
      <c r="C5" s="357">
        <v>3429000</v>
      </c>
      <c r="D5" s="358"/>
      <c r="E5" s="359">
        <f>'I-TI'!P4</f>
        <v>3517429</v>
      </c>
      <c r="F5" s="398">
        <f>(E5-C5)/C5</f>
        <v>2.5788568095654711E-2</v>
      </c>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c r="GA5" s="351"/>
      <c r="GB5" s="351"/>
      <c r="GC5" s="351"/>
      <c r="GD5" s="351"/>
      <c r="GE5" s="351"/>
      <c r="GF5" s="351"/>
      <c r="GG5" s="351"/>
      <c r="GH5" s="351"/>
      <c r="GI5" s="351"/>
      <c r="GJ5" s="351"/>
      <c r="GK5" s="351"/>
      <c r="GL5" s="351"/>
      <c r="GM5" s="351"/>
      <c r="GN5" s="351"/>
      <c r="GO5" s="351"/>
      <c r="GP5" s="351"/>
      <c r="GQ5" s="351"/>
      <c r="GR5" s="351"/>
      <c r="GS5" s="351"/>
      <c r="GT5" s="351"/>
      <c r="GU5" s="351"/>
      <c r="GV5" s="351"/>
      <c r="GW5" s="351"/>
      <c r="GX5" s="351"/>
      <c r="GY5" s="351"/>
      <c r="GZ5" s="351"/>
      <c r="HA5" s="351"/>
      <c r="HB5" s="351"/>
      <c r="HC5" s="351"/>
      <c r="HD5" s="351"/>
      <c r="HE5" s="351"/>
      <c r="HF5" s="351"/>
      <c r="HG5" s="351"/>
      <c r="HH5" s="351"/>
      <c r="HI5" s="351"/>
      <c r="HJ5" s="351"/>
      <c r="HK5" s="351"/>
      <c r="HL5" s="351"/>
      <c r="HM5" s="351"/>
      <c r="HN5" s="351"/>
      <c r="HO5" s="351"/>
      <c r="HP5" s="351"/>
      <c r="HQ5" s="351"/>
      <c r="HR5" s="351"/>
      <c r="HS5" s="351"/>
      <c r="HT5" s="351"/>
      <c r="HU5" s="351"/>
      <c r="HV5" s="351"/>
      <c r="HW5" s="351"/>
      <c r="HX5" s="351"/>
      <c r="HY5" s="351"/>
      <c r="HZ5" s="351"/>
      <c r="IA5" s="351"/>
      <c r="IB5" s="351"/>
      <c r="IC5" s="351"/>
      <c r="ID5" s="351"/>
      <c r="IE5" s="351"/>
      <c r="IF5" s="351"/>
      <c r="IG5" s="351"/>
      <c r="IH5" s="351"/>
      <c r="II5" s="351"/>
      <c r="IJ5" s="351"/>
      <c r="IK5" s="351"/>
      <c r="IL5" s="351"/>
      <c r="IM5" s="351"/>
      <c r="IN5" s="351"/>
      <c r="IO5" s="351"/>
      <c r="IP5" s="351"/>
      <c r="IQ5" s="351"/>
      <c r="IR5" s="351"/>
      <c r="IS5" s="351"/>
      <c r="IT5" s="351"/>
    </row>
    <row r="6" spans="1:254" s="312" customFormat="1" ht="18.75" customHeight="1">
      <c r="A6" s="351"/>
      <c r="B6" s="352" t="s">
        <v>576</v>
      </c>
      <c r="C6" s="357">
        <v>0</v>
      </c>
      <c r="D6" s="358"/>
      <c r="E6" s="359">
        <f>'I-TI'!P57</f>
        <v>0</v>
      </c>
      <c r="F6" s="398" t="e">
        <f t="shared" ref="F6:F26" si="0">(E6-C6)/C6</f>
        <v>#DIV/0!</v>
      </c>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c r="FF6" s="351"/>
      <c r="FG6" s="351"/>
      <c r="FH6" s="351"/>
      <c r="FI6" s="351"/>
      <c r="FJ6" s="351"/>
      <c r="FK6" s="351"/>
      <c r="FL6" s="351"/>
      <c r="FM6" s="351"/>
      <c r="FN6" s="351"/>
      <c r="FO6" s="351"/>
      <c r="FP6" s="351"/>
      <c r="FQ6" s="351"/>
      <c r="FR6" s="351"/>
      <c r="FS6" s="351"/>
      <c r="FT6" s="351"/>
      <c r="FU6" s="351"/>
      <c r="FV6" s="351"/>
      <c r="FW6" s="351"/>
      <c r="FX6" s="351"/>
      <c r="FY6" s="351"/>
      <c r="FZ6" s="351"/>
      <c r="GA6" s="351"/>
      <c r="GB6" s="351"/>
      <c r="GC6" s="351"/>
      <c r="GD6" s="351"/>
      <c r="GE6" s="351"/>
      <c r="GF6" s="351"/>
      <c r="GG6" s="351"/>
      <c r="GH6" s="351"/>
      <c r="GI6" s="351"/>
      <c r="GJ6" s="351"/>
      <c r="GK6" s="351"/>
      <c r="GL6" s="351"/>
      <c r="GM6" s="351"/>
      <c r="GN6" s="351"/>
      <c r="GO6" s="351"/>
      <c r="GP6" s="351"/>
      <c r="GQ6" s="351"/>
      <c r="GR6" s="351"/>
      <c r="GS6" s="351"/>
      <c r="GT6" s="351"/>
      <c r="GU6" s="351"/>
      <c r="GV6" s="351"/>
      <c r="GW6" s="351"/>
      <c r="GX6" s="351"/>
      <c r="GY6" s="351"/>
      <c r="GZ6" s="351"/>
      <c r="HA6" s="351"/>
      <c r="HB6" s="351"/>
      <c r="HC6" s="351"/>
      <c r="HD6" s="351"/>
      <c r="HE6" s="351"/>
      <c r="HF6" s="351"/>
      <c r="HG6" s="351"/>
      <c r="HH6" s="351"/>
      <c r="HI6" s="351"/>
      <c r="HJ6" s="351"/>
      <c r="HK6" s="351"/>
      <c r="HL6" s="351"/>
      <c r="HM6" s="351"/>
      <c r="HN6" s="351"/>
      <c r="HO6" s="351"/>
      <c r="HP6" s="351"/>
      <c r="HQ6" s="351"/>
      <c r="HR6" s="351"/>
      <c r="HS6" s="351"/>
      <c r="HT6" s="351"/>
      <c r="HU6" s="351"/>
      <c r="HV6" s="351"/>
      <c r="HW6" s="351"/>
      <c r="HX6" s="351"/>
      <c r="HY6" s="351"/>
      <c r="HZ6" s="351"/>
      <c r="IA6" s="351"/>
      <c r="IB6" s="351"/>
      <c r="IC6" s="351"/>
      <c r="ID6" s="351"/>
      <c r="IE6" s="351"/>
      <c r="IF6" s="351"/>
      <c r="IG6" s="351"/>
      <c r="IH6" s="351"/>
      <c r="II6" s="351"/>
      <c r="IJ6" s="351"/>
      <c r="IK6" s="351"/>
      <c r="IL6" s="351"/>
      <c r="IM6" s="351"/>
      <c r="IN6" s="351"/>
      <c r="IO6" s="351"/>
      <c r="IP6" s="351"/>
      <c r="IQ6" s="351"/>
      <c r="IR6" s="351"/>
      <c r="IS6" s="351"/>
      <c r="IT6" s="351"/>
    </row>
    <row r="7" spans="1:254" s="312" customFormat="1" ht="18.75" customHeight="1">
      <c r="A7" s="351"/>
      <c r="B7" s="352" t="s">
        <v>571</v>
      </c>
      <c r="C7" s="357">
        <v>0</v>
      </c>
      <c r="D7" s="358"/>
      <c r="E7" s="359">
        <f>'I-TI'!P63</f>
        <v>2000</v>
      </c>
      <c r="F7" s="398" t="e">
        <f t="shared" si="0"/>
        <v>#DIV/0!</v>
      </c>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1"/>
      <c r="HU7" s="351"/>
      <c r="HV7" s="351"/>
      <c r="HW7" s="351"/>
      <c r="HX7" s="351"/>
      <c r="HY7" s="351"/>
      <c r="HZ7" s="351"/>
      <c r="IA7" s="351"/>
      <c r="IB7" s="351"/>
      <c r="IC7" s="351"/>
      <c r="ID7" s="351"/>
      <c r="IE7" s="351"/>
      <c r="IF7" s="351"/>
      <c r="IG7" s="351"/>
      <c r="IH7" s="351"/>
      <c r="II7" s="351"/>
      <c r="IJ7" s="351"/>
      <c r="IK7" s="351"/>
      <c r="IL7" s="351"/>
      <c r="IM7" s="351"/>
      <c r="IN7" s="351"/>
      <c r="IO7" s="351"/>
      <c r="IP7" s="351"/>
      <c r="IQ7" s="351"/>
      <c r="IR7" s="351"/>
      <c r="IS7" s="351"/>
      <c r="IT7" s="351"/>
    </row>
    <row r="8" spans="1:254" s="312" customFormat="1" ht="18.75" customHeight="1">
      <c r="A8" s="351"/>
      <c r="B8" s="352" t="s">
        <v>563</v>
      </c>
      <c r="C8" s="357">
        <v>5594564</v>
      </c>
      <c r="D8" s="358"/>
      <c r="E8" s="359">
        <f>'I-TI'!P68</f>
        <v>5812136</v>
      </c>
      <c r="F8" s="398">
        <f t="shared" si="0"/>
        <v>3.8889893832656126E-2</v>
      </c>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51"/>
      <c r="FB8" s="351"/>
      <c r="FC8" s="351"/>
      <c r="FD8" s="351"/>
      <c r="FE8" s="351"/>
      <c r="FF8" s="351"/>
      <c r="FG8" s="351"/>
      <c r="FH8" s="351"/>
      <c r="FI8" s="351"/>
      <c r="FJ8" s="351"/>
      <c r="FK8" s="351"/>
      <c r="FL8" s="351"/>
      <c r="FM8" s="351"/>
      <c r="FN8" s="351"/>
      <c r="FO8" s="351"/>
      <c r="FP8" s="351"/>
      <c r="FQ8" s="351"/>
      <c r="FR8" s="351"/>
      <c r="FS8" s="351"/>
      <c r="FT8" s="351"/>
      <c r="FU8" s="351"/>
      <c r="FV8" s="351"/>
      <c r="FW8" s="351"/>
      <c r="FX8" s="351"/>
      <c r="FY8" s="351"/>
      <c r="FZ8" s="351"/>
      <c r="GA8" s="351"/>
      <c r="GB8" s="351"/>
      <c r="GC8" s="351"/>
      <c r="GD8" s="351"/>
      <c r="GE8" s="351"/>
      <c r="GF8" s="351"/>
      <c r="GG8" s="351"/>
      <c r="GH8" s="351"/>
      <c r="GI8" s="351"/>
      <c r="GJ8" s="351"/>
      <c r="GK8" s="351"/>
      <c r="GL8" s="351"/>
      <c r="GM8" s="351"/>
      <c r="GN8" s="351"/>
      <c r="GO8" s="351"/>
      <c r="GP8" s="351"/>
      <c r="GQ8" s="351"/>
      <c r="GR8" s="351"/>
      <c r="GS8" s="351"/>
      <c r="GT8" s="351"/>
      <c r="GU8" s="351"/>
      <c r="GV8" s="351"/>
      <c r="GW8" s="351"/>
      <c r="GX8" s="351"/>
      <c r="GY8" s="351"/>
      <c r="GZ8" s="351"/>
      <c r="HA8" s="351"/>
      <c r="HB8" s="351"/>
      <c r="HC8" s="351"/>
      <c r="HD8" s="351"/>
      <c r="HE8" s="351"/>
      <c r="HF8" s="351"/>
      <c r="HG8" s="351"/>
      <c r="HH8" s="351"/>
      <c r="HI8" s="351"/>
      <c r="HJ8" s="351"/>
      <c r="HK8" s="351"/>
      <c r="HL8" s="351"/>
      <c r="HM8" s="351"/>
      <c r="HN8" s="351"/>
      <c r="HO8" s="351"/>
      <c r="HP8" s="351"/>
      <c r="HQ8" s="351"/>
      <c r="HR8" s="351"/>
      <c r="HS8" s="351"/>
      <c r="HT8" s="351"/>
      <c r="HU8" s="351"/>
      <c r="HV8" s="351"/>
      <c r="HW8" s="351"/>
      <c r="HX8" s="351"/>
      <c r="HY8" s="351"/>
      <c r="HZ8" s="351"/>
      <c r="IA8" s="351"/>
      <c r="IB8" s="351"/>
      <c r="IC8" s="351"/>
      <c r="ID8" s="351"/>
      <c r="IE8" s="351"/>
      <c r="IF8" s="351"/>
      <c r="IG8" s="351"/>
      <c r="IH8" s="351"/>
      <c r="II8" s="351"/>
      <c r="IJ8" s="351"/>
      <c r="IK8" s="351"/>
      <c r="IL8" s="351"/>
      <c r="IM8" s="351"/>
      <c r="IN8" s="351"/>
      <c r="IO8" s="351"/>
      <c r="IP8" s="351"/>
      <c r="IQ8" s="351"/>
      <c r="IR8" s="351"/>
      <c r="IS8" s="351"/>
      <c r="IT8" s="351"/>
    </row>
    <row r="9" spans="1:254" s="312" customFormat="1" ht="18.75" customHeight="1">
      <c r="A9" s="351"/>
      <c r="B9" s="352" t="s">
        <v>1139</v>
      </c>
      <c r="C9" s="357">
        <v>800000</v>
      </c>
      <c r="D9" s="358"/>
      <c r="E9" s="359">
        <f>'I-TI'!P210</f>
        <v>843125</v>
      </c>
      <c r="F9" s="398">
        <f t="shared" si="0"/>
        <v>5.3906250000000003E-2</v>
      </c>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51"/>
      <c r="FK9" s="351"/>
      <c r="FL9" s="351"/>
      <c r="FM9" s="351"/>
      <c r="FN9" s="351"/>
      <c r="FO9" s="351"/>
      <c r="FP9" s="351"/>
      <c r="FQ9" s="351"/>
      <c r="FR9" s="351"/>
      <c r="FS9" s="351"/>
      <c r="FT9" s="351"/>
      <c r="FU9" s="351"/>
      <c r="FV9" s="351"/>
      <c r="FW9" s="351"/>
      <c r="FX9" s="351"/>
      <c r="FY9" s="351"/>
      <c r="FZ9" s="351"/>
      <c r="GA9" s="351"/>
      <c r="GB9" s="351"/>
      <c r="GC9" s="351"/>
      <c r="GD9" s="351"/>
      <c r="GE9" s="351"/>
      <c r="GF9" s="351"/>
      <c r="GG9" s="351"/>
      <c r="GH9" s="351"/>
      <c r="GI9" s="351"/>
      <c r="GJ9" s="351"/>
      <c r="GK9" s="351"/>
      <c r="GL9" s="351"/>
      <c r="GM9" s="351"/>
      <c r="GN9" s="351"/>
      <c r="GO9" s="351"/>
      <c r="GP9" s="351"/>
      <c r="GQ9" s="351"/>
      <c r="GR9" s="351"/>
      <c r="GS9" s="351"/>
      <c r="GT9" s="351"/>
      <c r="GU9" s="351"/>
      <c r="GV9" s="351"/>
      <c r="GW9" s="351"/>
      <c r="GX9" s="351"/>
      <c r="GY9" s="351"/>
      <c r="GZ9" s="351"/>
      <c r="HA9" s="351"/>
      <c r="HB9" s="351"/>
      <c r="HC9" s="351"/>
      <c r="HD9" s="351"/>
      <c r="HE9" s="351"/>
      <c r="HF9" s="351"/>
      <c r="HG9" s="351"/>
      <c r="HH9" s="351"/>
      <c r="HI9" s="351"/>
      <c r="HJ9" s="351"/>
      <c r="HK9" s="351"/>
      <c r="HL9" s="351"/>
      <c r="HM9" s="351"/>
      <c r="HN9" s="351"/>
      <c r="HO9" s="351"/>
      <c r="HP9" s="351"/>
      <c r="HQ9" s="351"/>
      <c r="HR9" s="351"/>
      <c r="HS9" s="351"/>
      <c r="HT9" s="351"/>
      <c r="HU9" s="351"/>
      <c r="HV9" s="351"/>
      <c r="HW9" s="351"/>
      <c r="HX9" s="351"/>
      <c r="HY9" s="351"/>
      <c r="HZ9" s="351"/>
      <c r="IA9" s="351"/>
      <c r="IB9" s="351"/>
      <c r="IC9" s="351"/>
      <c r="ID9" s="351"/>
      <c r="IE9" s="351"/>
      <c r="IF9" s="351"/>
      <c r="IG9" s="351"/>
      <c r="IH9" s="351"/>
      <c r="II9" s="351"/>
      <c r="IJ9" s="351"/>
      <c r="IK9" s="351"/>
      <c r="IL9" s="351"/>
      <c r="IM9" s="351"/>
      <c r="IN9" s="351"/>
      <c r="IO9" s="351"/>
      <c r="IP9" s="351"/>
      <c r="IQ9" s="351"/>
      <c r="IR9" s="351"/>
      <c r="IS9" s="351"/>
      <c r="IT9" s="351"/>
    </row>
    <row r="10" spans="1:254" s="312" customFormat="1" ht="18.75" customHeight="1">
      <c r="A10" s="351"/>
      <c r="B10" s="352" t="s">
        <v>1141</v>
      </c>
      <c r="C10" s="357">
        <v>10526500</v>
      </c>
      <c r="D10" s="358"/>
      <c r="E10" s="359">
        <f>'I-TI'!P260</f>
        <v>3412850</v>
      </c>
      <c r="F10" s="398">
        <f t="shared" si="0"/>
        <v>-0.67578492376383414</v>
      </c>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c r="IN10" s="351"/>
      <c r="IO10" s="351"/>
      <c r="IP10" s="351"/>
      <c r="IQ10" s="351"/>
      <c r="IR10" s="351"/>
      <c r="IS10" s="351"/>
      <c r="IT10" s="351"/>
    </row>
    <row r="11" spans="1:254" s="312" customFormat="1" ht="18.75" customHeight="1">
      <c r="A11" s="351"/>
      <c r="B11" s="352" t="s">
        <v>1224</v>
      </c>
      <c r="C11" s="357">
        <v>0</v>
      </c>
      <c r="D11" s="358"/>
      <c r="E11" s="359">
        <f>'I-TI'!P290</f>
        <v>0</v>
      </c>
      <c r="F11" s="398" t="e">
        <f t="shared" si="0"/>
        <v>#DIV/0!</v>
      </c>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row>
    <row r="12" spans="1:254" s="312" customFormat="1" ht="18.75" customHeight="1">
      <c r="A12" s="351"/>
      <c r="B12" s="352" t="s">
        <v>258</v>
      </c>
      <c r="C12" s="357">
        <v>42607881</v>
      </c>
      <c r="D12" s="358"/>
      <c r="E12" s="359">
        <f>'I-TI'!P294</f>
        <v>46612731</v>
      </c>
      <c r="F12" s="398">
        <f t="shared" si="0"/>
        <v>9.3993174642972743E-2</v>
      </c>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51"/>
      <c r="HD12" s="351"/>
      <c r="HE12" s="351"/>
      <c r="HF12" s="351"/>
      <c r="HG12" s="351"/>
      <c r="HH12" s="351"/>
      <c r="HI12" s="351"/>
      <c r="HJ12" s="351"/>
      <c r="HK12" s="351"/>
      <c r="HL12" s="351"/>
      <c r="HM12" s="351"/>
      <c r="HN12" s="351"/>
      <c r="HO12" s="351"/>
      <c r="HP12" s="351"/>
      <c r="HQ12" s="351"/>
      <c r="HR12" s="351"/>
      <c r="HS12" s="351"/>
      <c r="HT12" s="351"/>
      <c r="HU12" s="351"/>
      <c r="HV12" s="351"/>
      <c r="HW12" s="351"/>
      <c r="HX12" s="351"/>
      <c r="HY12" s="351"/>
      <c r="HZ12" s="351"/>
      <c r="IA12" s="351"/>
      <c r="IB12" s="351"/>
      <c r="IC12" s="351"/>
      <c r="ID12" s="351"/>
      <c r="IE12" s="351"/>
      <c r="IF12" s="351"/>
      <c r="IG12" s="351"/>
      <c r="IH12" s="351"/>
      <c r="II12" s="351"/>
      <c r="IJ12" s="351"/>
      <c r="IK12" s="351"/>
      <c r="IL12" s="351"/>
      <c r="IM12" s="351"/>
      <c r="IN12" s="351"/>
      <c r="IO12" s="351"/>
      <c r="IP12" s="351"/>
      <c r="IQ12" s="351"/>
      <c r="IR12" s="351"/>
      <c r="IS12" s="351"/>
      <c r="IT12" s="351"/>
    </row>
    <row r="13" spans="1:254" s="312" customFormat="1" ht="18.75" customHeight="1">
      <c r="A13" s="351"/>
      <c r="B13" s="352" t="s">
        <v>354</v>
      </c>
      <c r="C13" s="357">
        <v>0</v>
      </c>
      <c r="D13" s="358"/>
      <c r="E13" s="359">
        <f>'I-TI'!P310</f>
        <v>0</v>
      </c>
      <c r="F13" s="398" t="e">
        <f t="shared" si="0"/>
        <v>#DIV/0!</v>
      </c>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c r="GQ13" s="351"/>
      <c r="GR13" s="351"/>
      <c r="GS13" s="351"/>
      <c r="GT13" s="351"/>
      <c r="GU13" s="351"/>
      <c r="GV13" s="351"/>
      <c r="GW13" s="351"/>
      <c r="GX13" s="351"/>
      <c r="GY13" s="351"/>
      <c r="GZ13" s="351"/>
      <c r="HA13" s="351"/>
      <c r="HB13" s="351"/>
      <c r="HC13" s="351"/>
      <c r="HD13" s="351"/>
      <c r="HE13" s="351"/>
      <c r="HF13" s="351"/>
      <c r="HG13" s="351"/>
      <c r="HH13" s="351"/>
      <c r="HI13" s="351"/>
      <c r="HJ13" s="351"/>
      <c r="HK13" s="351"/>
      <c r="HL13" s="351"/>
      <c r="HM13" s="351"/>
      <c r="HN13" s="351"/>
      <c r="HO13" s="351"/>
      <c r="HP13" s="351"/>
      <c r="HQ13" s="351"/>
      <c r="HR13" s="351"/>
      <c r="HS13" s="351"/>
      <c r="HT13" s="351"/>
      <c r="HU13" s="351"/>
      <c r="HV13" s="351"/>
      <c r="HW13" s="351"/>
      <c r="HX13" s="351"/>
      <c r="HY13" s="351"/>
      <c r="HZ13" s="351"/>
      <c r="IA13" s="351"/>
      <c r="IB13" s="351"/>
      <c r="IC13" s="351"/>
      <c r="ID13" s="351"/>
      <c r="IE13" s="351"/>
      <c r="IF13" s="351"/>
      <c r="IG13" s="351"/>
      <c r="IH13" s="351"/>
      <c r="II13" s="351"/>
      <c r="IJ13" s="351"/>
      <c r="IK13" s="351"/>
      <c r="IL13" s="351"/>
      <c r="IM13" s="351"/>
      <c r="IN13" s="351"/>
      <c r="IO13" s="351"/>
      <c r="IP13" s="351"/>
      <c r="IQ13" s="351"/>
      <c r="IR13" s="351"/>
      <c r="IS13" s="351"/>
      <c r="IT13" s="351"/>
    </row>
    <row r="14" spans="1:254" s="312" customFormat="1" ht="18.75" customHeight="1">
      <c r="A14" s="351"/>
      <c r="B14" s="352" t="s">
        <v>1149</v>
      </c>
      <c r="C14" s="357">
        <v>0</v>
      </c>
      <c r="D14" s="358"/>
      <c r="E14" s="359">
        <f>'I-TI'!P333</f>
        <v>0</v>
      </c>
      <c r="F14" s="398" t="e">
        <f t="shared" si="0"/>
        <v>#DIV/0!</v>
      </c>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c r="GQ14" s="351"/>
      <c r="GR14" s="351"/>
      <c r="GS14" s="351"/>
      <c r="GT14" s="351"/>
      <c r="GU14" s="351"/>
      <c r="GV14" s="351"/>
      <c r="GW14" s="351"/>
      <c r="GX14" s="351"/>
      <c r="GY14" s="351"/>
      <c r="GZ14" s="351"/>
      <c r="HA14" s="351"/>
      <c r="HB14" s="351"/>
      <c r="HC14" s="351"/>
      <c r="HD14" s="351"/>
      <c r="HE14" s="351"/>
      <c r="HF14" s="351"/>
      <c r="HG14" s="351"/>
      <c r="HH14" s="351"/>
      <c r="HI14" s="351"/>
      <c r="HJ14" s="351"/>
      <c r="HK14" s="351"/>
      <c r="HL14" s="351"/>
      <c r="HM14" s="351"/>
      <c r="HN14" s="351"/>
      <c r="HO14" s="351"/>
      <c r="HP14" s="351"/>
      <c r="HQ14" s="351"/>
      <c r="HR14" s="351"/>
      <c r="HS14" s="351"/>
      <c r="HT14" s="351"/>
      <c r="HU14" s="351"/>
      <c r="HV14" s="351"/>
      <c r="HW14" s="351"/>
      <c r="HX14" s="351"/>
      <c r="HY14" s="351"/>
      <c r="HZ14" s="351"/>
      <c r="IA14" s="351"/>
      <c r="IB14" s="351"/>
      <c r="IC14" s="351"/>
      <c r="ID14" s="351"/>
      <c r="IE14" s="351"/>
      <c r="IF14" s="351"/>
      <c r="IG14" s="351"/>
      <c r="IH14" s="351"/>
      <c r="II14" s="351"/>
      <c r="IJ14" s="351"/>
      <c r="IK14" s="351"/>
      <c r="IL14" s="351"/>
      <c r="IM14" s="351"/>
      <c r="IN14" s="351"/>
      <c r="IO14" s="351"/>
      <c r="IP14" s="351"/>
      <c r="IQ14" s="351"/>
      <c r="IR14" s="351"/>
      <c r="IS14" s="351"/>
      <c r="IT14" s="351"/>
    </row>
    <row r="15" spans="1:254" ht="15.75">
      <c r="A15" s="349"/>
      <c r="B15" s="353" t="s">
        <v>1158</v>
      </c>
      <c r="C15" s="360">
        <f>SUM(C5:C14)</f>
        <v>62957945</v>
      </c>
      <c r="D15" s="361"/>
      <c r="E15" s="372">
        <f>SUM(E4:E14)</f>
        <v>60200271</v>
      </c>
      <c r="F15" s="399">
        <f t="shared" si="0"/>
        <v>-4.380184264273556E-2</v>
      </c>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c r="IR15" s="349"/>
      <c r="IS15" s="349"/>
      <c r="IT15" s="349"/>
    </row>
    <row r="16" spans="1:254" ht="23.25">
      <c r="A16" s="349"/>
      <c r="B16" s="607" t="s">
        <v>1311</v>
      </c>
      <c r="C16" s="607"/>
      <c r="D16" s="607"/>
      <c r="E16" s="607"/>
      <c r="F16" s="607"/>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c r="IR16" s="349"/>
      <c r="IS16" s="349"/>
      <c r="IT16" s="349"/>
    </row>
    <row r="17" spans="1:254" s="312" customFormat="1" ht="18.75" customHeight="1">
      <c r="A17" s="351"/>
      <c r="B17" s="352" t="s">
        <v>0</v>
      </c>
      <c r="C17" s="357">
        <v>29807840</v>
      </c>
      <c r="D17" s="358"/>
      <c r="E17" s="359">
        <f>'E-OG'!O5</f>
        <v>26987027</v>
      </c>
      <c r="F17" s="398">
        <f t="shared" si="0"/>
        <v>-9.4633257559085124E-2</v>
      </c>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c r="IN17" s="351"/>
      <c r="IO17" s="351"/>
      <c r="IP17" s="351"/>
      <c r="IQ17" s="351"/>
      <c r="IR17" s="351"/>
      <c r="IS17" s="351"/>
      <c r="IT17" s="351"/>
    </row>
    <row r="18" spans="1:254" s="312" customFormat="1" ht="18.75" customHeight="1">
      <c r="A18" s="351"/>
      <c r="B18" s="352" t="s">
        <v>32</v>
      </c>
      <c r="C18" s="357">
        <v>9850000</v>
      </c>
      <c r="D18" s="358"/>
      <c r="E18" s="359">
        <f>'E-OG'!O42</f>
        <v>9189000</v>
      </c>
      <c r="F18" s="398">
        <f t="shared" si="0"/>
        <v>-6.7106598984771573E-2</v>
      </c>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c r="IN18" s="351"/>
      <c r="IO18" s="351"/>
      <c r="IP18" s="351"/>
      <c r="IQ18" s="351"/>
      <c r="IR18" s="351"/>
      <c r="IS18" s="351"/>
      <c r="IT18" s="351"/>
    </row>
    <row r="19" spans="1:254" s="312" customFormat="1" ht="18.75" customHeight="1">
      <c r="A19" s="351"/>
      <c r="B19" s="352" t="s">
        <v>89</v>
      </c>
      <c r="C19" s="357">
        <v>7492323</v>
      </c>
      <c r="D19" s="358"/>
      <c r="E19" s="359">
        <f>'E-OG'!O107</f>
        <v>6507600</v>
      </c>
      <c r="F19" s="398">
        <f t="shared" si="0"/>
        <v>-0.1314309327027145</v>
      </c>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c r="GQ19" s="351"/>
      <c r="GR19" s="351"/>
      <c r="GS19" s="351"/>
      <c r="GT19" s="351"/>
      <c r="GU19" s="351"/>
      <c r="GV19" s="351"/>
      <c r="GW19" s="351"/>
      <c r="GX19" s="351"/>
      <c r="GY19" s="351"/>
      <c r="GZ19" s="351"/>
      <c r="HA19" s="351"/>
      <c r="HB19" s="351"/>
      <c r="HC19" s="351"/>
      <c r="HD19" s="351"/>
      <c r="HE19" s="351"/>
      <c r="HF19" s="351"/>
      <c r="HG19" s="351"/>
      <c r="HH19" s="351"/>
      <c r="HI19" s="351"/>
      <c r="HJ19" s="351"/>
      <c r="HK19" s="351"/>
      <c r="HL19" s="351"/>
      <c r="HM19" s="351"/>
      <c r="HN19" s="351"/>
      <c r="HO19" s="351"/>
      <c r="HP19" s="351"/>
      <c r="HQ19" s="351"/>
      <c r="HR19" s="351"/>
      <c r="HS19" s="351"/>
      <c r="HT19" s="351"/>
      <c r="HU19" s="351"/>
      <c r="HV19" s="351"/>
      <c r="HW19" s="351"/>
      <c r="HX19" s="351"/>
      <c r="HY19" s="351"/>
      <c r="HZ19" s="351"/>
      <c r="IA19" s="351"/>
      <c r="IB19" s="351"/>
      <c r="IC19" s="351"/>
      <c r="ID19" s="351"/>
      <c r="IE19" s="351"/>
      <c r="IF19" s="351"/>
      <c r="IG19" s="351"/>
      <c r="IH19" s="351"/>
      <c r="II19" s="351"/>
      <c r="IJ19" s="351"/>
      <c r="IK19" s="351"/>
      <c r="IL19" s="351"/>
      <c r="IM19" s="351"/>
      <c r="IN19" s="351"/>
      <c r="IO19" s="351"/>
      <c r="IP19" s="351"/>
      <c r="IQ19" s="351"/>
      <c r="IR19" s="351"/>
      <c r="IS19" s="351"/>
      <c r="IT19" s="351"/>
    </row>
    <row r="20" spans="1:254" s="312" customFormat="1" ht="18.75" customHeight="1">
      <c r="A20" s="351"/>
      <c r="B20" s="352" t="s">
        <v>150</v>
      </c>
      <c r="C20" s="357">
        <v>1916500</v>
      </c>
      <c r="D20" s="358"/>
      <c r="E20" s="359">
        <f>'E-OG'!O192</f>
        <v>1905000</v>
      </c>
      <c r="F20" s="398">
        <f t="shared" si="0"/>
        <v>-6.0005217845029999E-3</v>
      </c>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1"/>
      <c r="FQ20" s="351"/>
      <c r="FR20" s="351"/>
      <c r="FS20" s="351"/>
      <c r="FT20" s="351"/>
      <c r="FU20" s="351"/>
      <c r="FV20" s="351"/>
      <c r="FW20" s="351"/>
      <c r="FX20" s="351"/>
      <c r="FY20" s="351"/>
      <c r="FZ20" s="351"/>
      <c r="GA20" s="351"/>
      <c r="GB20" s="351"/>
      <c r="GC20" s="351"/>
      <c r="GD20" s="351"/>
      <c r="GE20" s="351"/>
      <c r="GF20" s="351"/>
      <c r="GG20" s="351"/>
      <c r="GH20" s="351"/>
      <c r="GI20" s="351"/>
      <c r="GJ20" s="351"/>
      <c r="GK20" s="351"/>
      <c r="GL20" s="351"/>
      <c r="GM20" s="351"/>
      <c r="GN20" s="351"/>
      <c r="GO20" s="351"/>
      <c r="GP20" s="351"/>
      <c r="GQ20" s="351"/>
      <c r="GR20" s="351"/>
      <c r="GS20" s="351"/>
      <c r="GT20" s="351"/>
      <c r="GU20" s="351"/>
      <c r="GV20" s="351"/>
      <c r="GW20" s="351"/>
      <c r="GX20" s="351"/>
      <c r="GY20" s="351"/>
      <c r="GZ20" s="351"/>
      <c r="HA20" s="351"/>
      <c r="HB20" s="351"/>
      <c r="HC20" s="351"/>
      <c r="HD20" s="351"/>
      <c r="HE20" s="351"/>
      <c r="HF20" s="351"/>
      <c r="HG20" s="351"/>
      <c r="HH20" s="351"/>
      <c r="HI20" s="351"/>
      <c r="HJ20" s="351"/>
      <c r="HK20" s="351"/>
      <c r="HL20" s="351"/>
      <c r="HM20" s="351"/>
      <c r="HN20" s="351"/>
      <c r="HO20" s="351"/>
      <c r="HP20" s="351"/>
      <c r="HQ20" s="351"/>
      <c r="HR20" s="351"/>
      <c r="HS20" s="351"/>
      <c r="HT20" s="351"/>
      <c r="HU20" s="351"/>
      <c r="HV20" s="351"/>
      <c r="HW20" s="351"/>
      <c r="HX20" s="351"/>
      <c r="HY20" s="351"/>
      <c r="HZ20" s="351"/>
      <c r="IA20" s="351"/>
      <c r="IB20" s="351"/>
      <c r="IC20" s="351"/>
      <c r="ID20" s="351"/>
      <c r="IE20" s="351"/>
      <c r="IF20" s="351"/>
      <c r="IG20" s="351"/>
      <c r="IH20" s="351"/>
      <c r="II20" s="351"/>
      <c r="IJ20" s="351"/>
      <c r="IK20" s="351"/>
      <c r="IL20" s="351"/>
      <c r="IM20" s="351"/>
      <c r="IN20" s="351"/>
      <c r="IO20" s="351"/>
      <c r="IP20" s="351"/>
      <c r="IQ20" s="351"/>
      <c r="IR20" s="351"/>
      <c r="IS20" s="351"/>
      <c r="IT20" s="351"/>
    </row>
    <row r="21" spans="1:254" s="312" customFormat="1" ht="18.75" customHeight="1">
      <c r="A21" s="351"/>
      <c r="B21" s="352" t="s">
        <v>186</v>
      </c>
      <c r="C21" s="357">
        <v>1877000</v>
      </c>
      <c r="D21" s="358"/>
      <c r="E21" s="359">
        <f>'E-OG'!O251</f>
        <v>22899</v>
      </c>
      <c r="F21" s="398">
        <f t="shared" si="0"/>
        <v>-0.98780021310602029</v>
      </c>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1"/>
      <c r="FQ21" s="351"/>
      <c r="FR21" s="351"/>
      <c r="FS21" s="351"/>
      <c r="FT21" s="351"/>
      <c r="FU21" s="351"/>
      <c r="FV21" s="351"/>
      <c r="FW21" s="351"/>
      <c r="FX21" s="351"/>
      <c r="FY21" s="351"/>
      <c r="FZ21" s="351"/>
      <c r="GA21" s="351"/>
      <c r="GB21" s="351"/>
      <c r="GC21" s="351"/>
      <c r="GD21" s="351"/>
      <c r="GE21" s="351"/>
      <c r="GF21" s="351"/>
      <c r="GG21" s="351"/>
      <c r="GH21" s="351"/>
      <c r="GI21" s="351"/>
      <c r="GJ21" s="351"/>
      <c r="GK21" s="351"/>
      <c r="GL21" s="351"/>
      <c r="GM21" s="351"/>
      <c r="GN21" s="351"/>
      <c r="GO21" s="351"/>
      <c r="GP21" s="351"/>
      <c r="GQ21" s="351"/>
      <c r="GR21" s="351"/>
      <c r="GS21" s="351"/>
      <c r="GT21" s="351"/>
      <c r="GU21" s="351"/>
      <c r="GV21" s="351"/>
      <c r="GW21" s="351"/>
      <c r="GX21" s="351"/>
      <c r="GY21" s="351"/>
      <c r="GZ21" s="351"/>
      <c r="HA21" s="351"/>
      <c r="HB21" s="351"/>
      <c r="HC21" s="351"/>
      <c r="HD21" s="351"/>
      <c r="HE21" s="351"/>
      <c r="HF21" s="351"/>
      <c r="HG21" s="351"/>
      <c r="HH21" s="351"/>
      <c r="HI21" s="351"/>
      <c r="HJ21" s="351"/>
      <c r="HK21" s="351"/>
      <c r="HL21" s="351"/>
      <c r="HM21" s="351"/>
      <c r="HN21" s="351"/>
      <c r="HO21" s="351"/>
      <c r="HP21" s="351"/>
      <c r="HQ21" s="351"/>
      <c r="HR21" s="351"/>
      <c r="HS21" s="351"/>
      <c r="HT21" s="351"/>
      <c r="HU21" s="351"/>
      <c r="HV21" s="351"/>
      <c r="HW21" s="351"/>
      <c r="HX21" s="351"/>
      <c r="HY21" s="351"/>
      <c r="HZ21" s="351"/>
      <c r="IA21" s="351"/>
      <c r="IB21" s="351"/>
      <c r="IC21" s="351"/>
      <c r="ID21" s="351"/>
      <c r="IE21" s="351"/>
      <c r="IF21" s="351"/>
      <c r="IG21" s="351"/>
      <c r="IH21" s="351"/>
      <c r="II21" s="351"/>
      <c r="IJ21" s="351"/>
      <c r="IK21" s="351"/>
      <c r="IL21" s="351"/>
      <c r="IM21" s="351"/>
      <c r="IN21" s="351"/>
      <c r="IO21" s="351"/>
      <c r="IP21" s="351"/>
      <c r="IQ21" s="351"/>
      <c r="IR21" s="351"/>
      <c r="IS21" s="351"/>
      <c r="IT21" s="351"/>
    </row>
    <row r="22" spans="1:254" s="312" customFormat="1" ht="18.75" customHeight="1">
      <c r="A22" s="351"/>
      <c r="B22" s="352" t="s">
        <v>1286</v>
      </c>
      <c r="C22" s="357">
        <v>15172868</v>
      </c>
      <c r="D22" s="358"/>
      <c r="E22" s="359">
        <f>'E-OG'!O310</f>
        <v>11875887</v>
      </c>
      <c r="F22" s="398">
        <f t="shared" si="0"/>
        <v>-0.21729451544691486</v>
      </c>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1"/>
      <c r="FQ22" s="351"/>
      <c r="FR22" s="351"/>
      <c r="FS22" s="351"/>
      <c r="FT22" s="351"/>
      <c r="FU22" s="351"/>
      <c r="FV22" s="351"/>
      <c r="FW22" s="351"/>
      <c r="FX22" s="351"/>
      <c r="FY22" s="351"/>
      <c r="FZ22" s="351"/>
      <c r="GA22" s="351"/>
      <c r="GB22" s="351"/>
      <c r="GC22" s="351"/>
      <c r="GD22" s="351"/>
      <c r="GE22" s="351"/>
      <c r="GF22" s="351"/>
      <c r="GG22" s="351"/>
      <c r="GH22" s="351"/>
      <c r="GI22" s="351"/>
      <c r="GJ22" s="351"/>
      <c r="GK22" s="351"/>
      <c r="GL22" s="351"/>
      <c r="GM22" s="351"/>
      <c r="GN22" s="351"/>
      <c r="GO22" s="351"/>
      <c r="GP22" s="351"/>
      <c r="GQ22" s="351"/>
      <c r="GR22" s="351"/>
      <c r="GS22" s="351"/>
      <c r="GT22" s="351"/>
      <c r="GU22" s="351"/>
      <c r="GV22" s="351"/>
      <c r="GW22" s="351"/>
      <c r="GX22" s="351"/>
      <c r="GY22" s="351"/>
      <c r="GZ22" s="351"/>
      <c r="HA22" s="351"/>
      <c r="HB22" s="351"/>
      <c r="HC22" s="351"/>
      <c r="HD22" s="351"/>
      <c r="HE22" s="351"/>
      <c r="HF22" s="351"/>
      <c r="HG22" s="351"/>
      <c r="HH22" s="351"/>
      <c r="HI22" s="351"/>
      <c r="HJ22" s="351"/>
      <c r="HK22" s="351"/>
      <c r="HL22" s="351"/>
      <c r="HM22" s="351"/>
      <c r="HN22" s="351"/>
      <c r="HO22" s="351"/>
      <c r="HP22" s="351"/>
      <c r="HQ22" s="351"/>
      <c r="HR22" s="351"/>
      <c r="HS22" s="351"/>
      <c r="HT22" s="351"/>
      <c r="HU22" s="351"/>
      <c r="HV22" s="351"/>
      <c r="HW22" s="351"/>
      <c r="HX22" s="351"/>
      <c r="HY22" s="351"/>
      <c r="HZ22" s="351"/>
      <c r="IA22" s="351"/>
      <c r="IB22" s="351"/>
      <c r="IC22" s="351"/>
      <c r="ID22" s="351"/>
      <c r="IE22" s="351"/>
      <c r="IF22" s="351"/>
      <c r="IG22" s="351"/>
      <c r="IH22" s="351"/>
      <c r="II22" s="351"/>
      <c r="IJ22" s="351"/>
      <c r="IK22" s="351"/>
      <c r="IL22" s="351"/>
      <c r="IM22" s="351"/>
      <c r="IN22" s="351"/>
      <c r="IO22" s="351"/>
      <c r="IP22" s="351"/>
      <c r="IQ22" s="351"/>
      <c r="IR22" s="351"/>
      <c r="IS22" s="351"/>
      <c r="IT22" s="351"/>
    </row>
    <row r="23" spans="1:254" s="312" customFormat="1" ht="18.75" customHeight="1">
      <c r="A23" s="351"/>
      <c r="B23" s="352" t="s">
        <v>230</v>
      </c>
      <c r="C23" s="357">
        <v>100000</v>
      </c>
      <c r="D23" s="358"/>
      <c r="E23" s="359">
        <f>'E-OG'!O332</f>
        <v>0</v>
      </c>
      <c r="F23" s="398">
        <f t="shared" si="0"/>
        <v>-1</v>
      </c>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1"/>
      <c r="FQ23" s="351"/>
      <c r="FR23" s="351"/>
      <c r="FS23" s="351"/>
      <c r="FT23" s="351"/>
      <c r="FU23" s="351"/>
      <c r="FV23" s="351"/>
      <c r="FW23" s="351"/>
      <c r="FX23" s="351"/>
      <c r="FY23" s="351"/>
      <c r="FZ23" s="351"/>
      <c r="GA23" s="351"/>
      <c r="GB23" s="351"/>
      <c r="GC23" s="351"/>
      <c r="GD23" s="351"/>
      <c r="GE23" s="351"/>
      <c r="GF23" s="351"/>
      <c r="GG23" s="351"/>
      <c r="GH23" s="351"/>
      <c r="GI23" s="351"/>
      <c r="GJ23" s="351"/>
      <c r="GK23" s="351"/>
      <c r="GL23" s="351"/>
      <c r="GM23" s="351"/>
      <c r="GN23" s="351"/>
      <c r="GO23" s="351"/>
      <c r="GP23" s="351"/>
      <c r="GQ23" s="351"/>
      <c r="GR23" s="351"/>
      <c r="GS23" s="351"/>
      <c r="GT23" s="351"/>
      <c r="GU23" s="351"/>
      <c r="GV23" s="351"/>
      <c r="GW23" s="351"/>
      <c r="GX23" s="351"/>
      <c r="GY23" s="351"/>
      <c r="GZ23" s="351"/>
      <c r="HA23" s="351"/>
      <c r="HB23" s="351"/>
      <c r="HC23" s="351"/>
      <c r="HD23" s="351"/>
      <c r="HE23" s="351"/>
      <c r="HF23" s="351"/>
      <c r="HG23" s="351"/>
      <c r="HH23" s="351"/>
      <c r="HI23" s="351"/>
      <c r="HJ23" s="351"/>
      <c r="HK23" s="351"/>
      <c r="HL23" s="351"/>
      <c r="HM23" s="351"/>
      <c r="HN23" s="351"/>
      <c r="HO23" s="351"/>
      <c r="HP23" s="351"/>
      <c r="HQ23" s="351"/>
      <c r="HR23" s="351"/>
      <c r="HS23" s="351"/>
      <c r="HT23" s="351"/>
      <c r="HU23" s="351"/>
      <c r="HV23" s="351"/>
      <c r="HW23" s="351"/>
      <c r="HX23" s="351"/>
      <c r="HY23" s="351"/>
      <c r="HZ23" s="351"/>
      <c r="IA23" s="351"/>
      <c r="IB23" s="351"/>
      <c r="IC23" s="351"/>
      <c r="ID23" s="351"/>
      <c r="IE23" s="351"/>
      <c r="IF23" s="351"/>
      <c r="IG23" s="351"/>
      <c r="IH23" s="351"/>
      <c r="II23" s="351"/>
      <c r="IJ23" s="351"/>
      <c r="IK23" s="351"/>
      <c r="IL23" s="351"/>
      <c r="IM23" s="351"/>
      <c r="IN23" s="351"/>
      <c r="IO23" s="351"/>
      <c r="IP23" s="351"/>
      <c r="IQ23" s="351"/>
      <c r="IR23" s="351"/>
      <c r="IS23" s="351"/>
      <c r="IT23" s="351"/>
    </row>
    <row r="24" spans="1:254" s="312" customFormat="1" ht="18.75" customHeight="1">
      <c r="A24" s="351"/>
      <c r="B24" s="352" t="s">
        <v>258</v>
      </c>
      <c r="C24" s="359"/>
      <c r="D24" s="358"/>
      <c r="E24" s="359">
        <f>'E-OG'!O380</f>
        <v>0</v>
      </c>
      <c r="F24" s="398" t="e">
        <f t="shared" si="0"/>
        <v>#DIV/0!</v>
      </c>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c r="IN24" s="351"/>
      <c r="IO24" s="351"/>
      <c r="IP24" s="351"/>
      <c r="IQ24" s="351"/>
      <c r="IR24" s="351"/>
      <c r="IS24" s="351"/>
      <c r="IT24" s="351"/>
    </row>
    <row r="25" spans="1:254" s="312" customFormat="1" ht="18.75" customHeight="1">
      <c r="A25" s="351"/>
      <c r="B25" s="352" t="s">
        <v>311</v>
      </c>
      <c r="C25" s="357">
        <v>1652170</v>
      </c>
      <c r="D25" s="358"/>
      <c r="E25" s="359">
        <f>'E-OG'!O398</f>
        <v>3712858</v>
      </c>
      <c r="F25" s="398">
        <f t="shared" si="0"/>
        <v>1.2472614803561377</v>
      </c>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c r="GQ25" s="351"/>
      <c r="GR25" s="351"/>
      <c r="GS25" s="351"/>
      <c r="GT25" s="351"/>
      <c r="GU25" s="351"/>
      <c r="GV25" s="351"/>
      <c r="GW25" s="351"/>
      <c r="GX25" s="351"/>
      <c r="GY25" s="351"/>
      <c r="GZ25" s="351"/>
      <c r="HA25" s="351"/>
      <c r="HB25" s="351"/>
      <c r="HC25" s="351"/>
      <c r="HD25" s="351"/>
      <c r="HE25" s="351"/>
      <c r="HF25" s="351"/>
      <c r="HG25" s="351"/>
      <c r="HH25" s="351"/>
      <c r="HI25" s="351"/>
      <c r="HJ25" s="351"/>
      <c r="HK25" s="351"/>
      <c r="HL25" s="351"/>
      <c r="HM25" s="351"/>
      <c r="HN25" s="351"/>
      <c r="HO25" s="351"/>
      <c r="HP25" s="351"/>
      <c r="HQ25" s="351"/>
      <c r="HR25" s="351"/>
      <c r="HS25" s="351"/>
      <c r="HT25" s="351"/>
      <c r="HU25" s="351"/>
      <c r="HV25" s="351"/>
      <c r="HW25" s="351"/>
      <c r="HX25" s="351"/>
      <c r="HY25" s="351"/>
      <c r="HZ25" s="351"/>
      <c r="IA25" s="351"/>
      <c r="IB25" s="351"/>
      <c r="IC25" s="351"/>
      <c r="ID25" s="351"/>
      <c r="IE25" s="351"/>
      <c r="IF25" s="351"/>
      <c r="IG25" s="351"/>
      <c r="IH25" s="351"/>
      <c r="II25" s="351"/>
      <c r="IJ25" s="351"/>
      <c r="IK25" s="351"/>
      <c r="IL25" s="351"/>
      <c r="IM25" s="351"/>
      <c r="IN25" s="351"/>
      <c r="IO25" s="351"/>
      <c r="IP25" s="351"/>
      <c r="IQ25" s="351"/>
      <c r="IR25" s="351"/>
      <c r="IS25" s="351"/>
      <c r="IT25" s="351"/>
    </row>
    <row r="26" spans="1:254" ht="15.75">
      <c r="A26" s="349"/>
      <c r="B26" s="354" t="s">
        <v>1031</v>
      </c>
      <c r="C26" s="362">
        <f>SUM(C17:C25)</f>
        <v>67868701</v>
      </c>
      <c r="D26" s="363"/>
      <c r="E26" s="362">
        <f>SUM(E17:E25)</f>
        <v>60200271</v>
      </c>
      <c r="F26" s="400">
        <f t="shared" si="0"/>
        <v>-0.11298919659593898</v>
      </c>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c r="IR26" s="349"/>
      <c r="IS26" s="349"/>
      <c r="IT26" s="349"/>
    </row>
    <row r="27" spans="1:254" ht="12.75" hidden="1">
      <c r="A27" s="349"/>
      <c r="B27" s="349"/>
      <c r="C27" s="364"/>
      <c r="D27" s="356"/>
      <c r="E27" s="365"/>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c r="IR27" s="349"/>
      <c r="IS27" s="349"/>
      <c r="IT27" s="349"/>
    </row>
    <row r="28" spans="1:254" ht="12.75" hidden="1" customHeight="1">
      <c r="D28" s="335"/>
    </row>
    <row r="29" spans="1:254" ht="12.75" hidden="1" customHeight="1">
      <c r="D29" s="335"/>
    </row>
    <row r="30" spans="1:254" ht="12.75" hidden="1" customHeight="1">
      <c r="D30" s="335"/>
    </row>
    <row r="31" spans="1:254" ht="12.75" hidden="1" customHeight="1">
      <c r="D31" s="335"/>
    </row>
    <row r="32" spans="1:254" ht="12.75" hidden="1" customHeight="1">
      <c r="D32" s="335"/>
    </row>
    <row r="33" spans="4:4" ht="12.75" hidden="1" customHeight="1">
      <c r="D33" s="335"/>
    </row>
    <row r="34" spans="4:4" ht="0" hidden="1" customHeight="1">
      <c r="D34" s="335"/>
    </row>
    <row r="35" spans="4:4" ht="0" hidden="1" customHeight="1">
      <c r="D35" s="335"/>
    </row>
    <row r="36" spans="4:4" ht="0" hidden="1" customHeight="1">
      <c r="D36" s="335"/>
    </row>
    <row r="37" spans="4:4" ht="0" hidden="1" customHeight="1">
      <c r="D37" s="335"/>
    </row>
    <row r="38" spans="4:4" ht="0" hidden="1" customHeight="1">
      <c r="D38" s="335"/>
    </row>
    <row r="39" spans="4:4" ht="0" hidden="1" customHeight="1">
      <c r="D39" s="335"/>
    </row>
    <row r="40" spans="4:4" ht="0" hidden="1" customHeight="1">
      <c r="D40" s="335"/>
    </row>
    <row r="41" spans="4:4" ht="0" hidden="1" customHeight="1">
      <c r="D41" s="335"/>
    </row>
    <row r="42" spans="4:4" ht="0" hidden="1" customHeight="1">
      <c r="D42" s="335"/>
    </row>
    <row r="43" spans="4:4" ht="0" hidden="1" customHeight="1">
      <c r="D43" s="335"/>
    </row>
    <row r="44" spans="4:4" ht="0" hidden="1" customHeight="1">
      <c r="D44" s="335"/>
    </row>
    <row r="45" spans="4:4" ht="0" hidden="1" customHeight="1">
      <c r="D45" s="335"/>
    </row>
    <row r="46" spans="4:4" ht="0" hidden="1" customHeight="1"/>
    <row r="47" spans="4:4" ht="0" hidden="1" customHeight="1"/>
  </sheetData>
  <sheetProtection password="D38D" sheet="1" objects="1" scenarios="1"/>
  <mergeCells count="6">
    <mergeCell ref="B1:B2"/>
    <mergeCell ref="C1:C2"/>
    <mergeCell ref="F1:F2"/>
    <mergeCell ref="E1:E2"/>
    <mergeCell ref="B16:F16"/>
    <mergeCell ref="B3:F3"/>
  </mergeCells>
  <conditionalFormatting sqref="C5:C14">
    <cfRule type="containsBlanks" dxfId="121" priority="3">
      <formula>LEN(TRIM(C5))=0</formula>
    </cfRule>
  </conditionalFormatting>
  <conditionalFormatting sqref="C17:C23 C25">
    <cfRule type="containsBlanks" dxfId="120" priority="1">
      <formula>LEN(TRIM(C17))=0</formula>
    </cfRule>
  </conditionalFormatting>
  <dataValidations count="1">
    <dataValidation type="whole" operator="greaterThanOrEqual" allowBlank="1" showInputMessage="1" showErrorMessage="1" sqref="C5:C14 C17:C25">
      <formula1>0</formula1>
    </dataValidation>
  </dataValidations>
  <printOptions horizontalCentered="1" verticalCentered="1"/>
  <pageMargins left="0.23622047244094491" right="0.23622047244094491" top="0.74803149606299213" bottom="0.74803149606299213" header="0.31496062992125984" footer="0.31496062992125984"/>
  <pageSetup scale="80" orientation="portrait" horizontalDpi="4294967293" r:id="rId1"/>
  <headerFooter alignWithMargins="0">
    <oddHeader>&amp;L&amp;"-,Negrita"&amp;20Situación Hacendaria 2011-2012
&amp;14Nombre de la Entidad: &amp;F, Jalisco</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A1:S451"/>
  <sheetViews>
    <sheetView workbookViewId="0">
      <pane ySplit="3" topLeftCell="A4" activePane="bottomLeft" state="frozen"/>
      <selection pane="bottomLeft" activeCell="A4" sqref="A4"/>
    </sheetView>
  </sheetViews>
  <sheetFormatPr baseColWidth="10" defaultColWidth="0" defaultRowHeight="15" zeroHeight="1"/>
  <cols>
    <col min="1" max="1" width="3.42578125" style="87" bestFit="1" customWidth="1"/>
    <col min="2" max="2" width="7" style="89" bestFit="1" customWidth="1"/>
    <col min="3" max="3" width="55" style="92" customWidth="1"/>
    <col min="4" max="4" width="9.42578125" bestFit="1" customWidth="1"/>
    <col min="5" max="5" width="15" style="146" customWidth="1"/>
    <col min="6" max="6" width="4" customWidth="1"/>
    <col min="7" max="7" width="15" style="146" customWidth="1"/>
    <col min="8" max="8" width="4" customWidth="1"/>
    <col min="9" max="9" width="15" style="146" customWidth="1"/>
    <col min="10" max="10" width="4" customWidth="1"/>
    <col min="11" max="11" width="15" style="146" customWidth="1"/>
    <col min="12" max="12" width="4" customWidth="1"/>
    <col min="13" max="13" width="15" style="146" customWidth="1"/>
    <col min="14" max="14" width="4" customWidth="1"/>
    <col min="15" max="15" width="15" style="146" customWidth="1"/>
    <col min="16" max="16" width="16.5703125" style="146" customWidth="1"/>
    <col min="17" max="17" width="0.28515625" customWidth="1"/>
    <col min="18" max="18" width="0" hidden="1" customWidth="1"/>
  </cols>
  <sheetData>
    <row r="1" spans="1:16" s="43" customFormat="1" ht="37.5" customHeight="1">
      <c r="A1" s="613" t="s">
        <v>1161</v>
      </c>
      <c r="B1" s="613" t="s">
        <v>1156</v>
      </c>
      <c r="C1" s="614" t="s">
        <v>1160</v>
      </c>
      <c r="D1" s="618" t="s">
        <v>960</v>
      </c>
      <c r="E1" s="618"/>
      <c r="F1" s="611" t="s">
        <v>360</v>
      </c>
      <c r="G1" s="611"/>
      <c r="H1" s="611" t="s">
        <v>726</v>
      </c>
      <c r="I1" s="611"/>
      <c r="J1" s="611" t="s">
        <v>727</v>
      </c>
      <c r="K1" s="611"/>
      <c r="L1" s="611" t="s">
        <v>728</v>
      </c>
      <c r="M1" s="611"/>
      <c r="N1" s="611" t="s">
        <v>732</v>
      </c>
      <c r="O1" s="611"/>
      <c r="P1" s="615" t="s">
        <v>712</v>
      </c>
    </row>
    <row r="2" spans="1:16" s="43" customFormat="1">
      <c r="A2" s="614"/>
      <c r="B2" s="614"/>
      <c r="C2" s="614"/>
      <c r="D2" s="75" t="s">
        <v>733</v>
      </c>
      <c r="E2" s="48" t="s">
        <v>959</v>
      </c>
      <c r="F2" s="75" t="s">
        <v>733</v>
      </c>
      <c r="G2" s="48" t="s">
        <v>959</v>
      </c>
      <c r="H2" s="75" t="s">
        <v>733</v>
      </c>
      <c r="I2" s="48" t="s">
        <v>959</v>
      </c>
      <c r="J2" s="75" t="s">
        <v>733</v>
      </c>
      <c r="K2" s="48" t="s">
        <v>959</v>
      </c>
      <c r="L2" s="75" t="s">
        <v>733</v>
      </c>
      <c r="M2" s="48" t="s">
        <v>959</v>
      </c>
      <c r="N2" s="75" t="s">
        <v>733</v>
      </c>
      <c r="O2" s="48" t="s">
        <v>959</v>
      </c>
      <c r="P2" s="615"/>
    </row>
    <row r="3" spans="1:16" s="43" customFormat="1" ht="18" customHeight="1">
      <c r="A3" s="614"/>
      <c r="B3" s="614"/>
      <c r="C3" s="614"/>
      <c r="D3" s="616"/>
      <c r="E3" s="617"/>
      <c r="F3" s="616"/>
      <c r="G3" s="617"/>
      <c r="H3" s="616"/>
      <c r="I3" s="617"/>
      <c r="J3" s="616"/>
      <c r="K3" s="617"/>
      <c r="L3" s="616"/>
      <c r="M3" s="617"/>
      <c r="N3" s="616"/>
      <c r="O3" s="617"/>
      <c r="P3" s="615"/>
    </row>
    <row r="4" spans="1:16" s="93" customFormat="1" ht="25.5" customHeight="1">
      <c r="A4" s="96">
        <v>1</v>
      </c>
      <c r="B4" s="97"/>
      <c r="C4" s="98" t="s">
        <v>604</v>
      </c>
      <c r="D4" s="99"/>
      <c r="E4" s="137">
        <f>E5+E22+E35+E36+E37+E38+E39+E53</f>
        <v>3517429</v>
      </c>
      <c r="F4" s="99"/>
      <c r="G4" s="137">
        <f>G5+G22+G35+G36+G37+G38+G39+G53</f>
        <v>0</v>
      </c>
      <c r="H4" s="99"/>
      <c r="I4" s="137">
        <f>I5+I22+I35+I36+I37+I38+I39+I53</f>
        <v>0</v>
      </c>
      <c r="J4" s="99"/>
      <c r="K4" s="137">
        <f>K5+K22+K35+K36+K37+K38+K39+K53</f>
        <v>0</v>
      </c>
      <c r="L4" s="99"/>
      <c r="M4" s="137">
        <f>M5+M22+M35+M36+M37+M38+M39+M53</f>
        <v>0</v>
      </c>
      <c r="N4" s="99"/>
      <c r="O4" s="137">
        <f>O5+O22+O35+O36+O37+O38+O39+O53</f>
        <v>0</v>
      </c>
      <c r="P4" s="147">
        <f>SUM(E4+G4+I4+K4+M4+O4)</f>
        <v>3517429</v>
      </c>
    </row>
    <row r="5" spans="1:16" s="93" customFormat="1" ht="25.5" customHeight="1">
      <c r="A5" s="100">
        <v>11</v>
      </c>
      <c r="B5" s="101"/>
      <c r="C5" s="102" t="s">
        <v>603</v>
      </c>
      <c r="D5" s="103"/>
      <c r="E5" s="138">
        <f>E6</f>
        <v>13000</v>
      </c>
      <c r="F5" s="103"/>
      <c r="G5" s="138">
        <f>G6</f>
        <v>0</v>
      </c>
      <c r="H5" s="103"/>
      <c r="I5" s="138">
        <f>I6</f>
        <v>0</v>
      </c>
      <c r="J5" s="103"/>
      <c r="K5" s="138">
        <f>K6</f>
        <v>0</v>
      </c>
      <c r="L5" s="103"/>
      <c r="M5" s="138">
        <f>M6</f>
        <v>0</v>
      </c>
      <c r="N5" s="103"/>
      <c r="O5" s="138">
        <f>O6</f>
        <v>0</v>
      </c>
      <c r="P5" s="147">
        <f t="shared" ref="P5:P68" si="0">SUM(E5+G5+I5+K5+M5+O5)</f>
        <v>13000</v>
      </c>
    </row>
    <row r="6" spans="1:16" s="93" customFormat="1" ht="25.5" customHeight="1">
      <c r="A6" s="104"/>
      <c r="B6" s="105">
        <v>11100</v>
      </c>
      <c r="C6" s="106" t="s">
        <v>602</v>
      </c>
      <c r="D6" s="107"/>
      <c r="E6" s="139">
        <f>SUM(E7:E21)</f>
        <v>13000</v>
      </c>
      <c r="F6" s="107"/>
      <c r="G6" s="139">
        <f>SUM(G7:G21)</f>
        <v>0</v>
      </c>
      <c r="H6" s="107"/>
      <c r="I6" s="139">
        <f>SUM(I7:I21)</f>
        <v>0</v>
      </c>
      <c r="J6" s="107"/>
      <c r="K6" s="139">
        <f>SUM(K7:K21)</f>
        <v>0</v>
      </c>
      <c r="L6" s="107"/>
      <c r="M6" s="139">
        <f>SUM(M7:M21)</f>
        <v>0</v>
      </c>
      <c r="N6" s="107"/>
      <c r="O6" s="139">
        <f>SUM(O7:O21)</f>
        <v>0</v>
      </c>
      <c r="P6" s="147">
        <f t="shared" si="0"/>
        <v>13000</v>
      </c>
    </row>
    <row r="7" spans="1:16" s="93" customFormat="1" ht="25.5" customHeight="1">
      <c r="A7" s="108"/>
      <c r="B7" s="109">
        <v>11101</v>
      </c>
      <c r="C7" s="110" t="s">
        <v>601</v>
      </c>
      <c r="D7" s="111">
        <v>101</v>
      </c>
      <c r="E7" s="152">
        <v>2500</v>
      </c>
      <c r="F7" s="111"/>
      <c r="G7" s="140"/>
      <c r="H7" s="111"/>
      <c r="I7" s="140"/>
      <c r="J7" s="111"/>
      <c r="K7" s="140"/>
      <c r="L7" s="111"/>
      <c r="M7" s="140"/>
      <c r="N7" s="111"/>
      <c r="O7" s="140"/>
      <c r="P7" s="137">
        <f t="shared" si="0"/>
        <v>2500</v>
      </c>
    </row>
    <row r="8" spans="1:16" s="93" customFormat="1" ht="25.5" customHeight="1">
      <c r="A8" s="108"/>
      <c r="B8" s="109">
        <v>11102</v>
      </c>
      <c r="C8" s="110" t="s">
        <v>600</v>
      </c>
      <c r="D8" s="111">
        <v>101</v>
      </c>
      <c r="E8" s="152">
        <v>2000</v>
      </c>
      <c r="F8" s="111"/>
      <c r="G8" s="140"/>
      <c r="H8" s="111"/>
      <c r="I8" s="140"/>
      <c r="J8" s="111"/>
      <c r="K8" s="140"/>
      <c r="L8" s="111"/>
      <c r="M8" s="140"/>
      <c r="N8" s="111"/>
      <c r="O8" s="140"/>
      <c r="P8" s="137">
        <f t="shared" si="0"/>
        <v>2000</v>
      </c>
    </row>
    <row r="9" spans="1:16" s="93" customFormat="1" ht="25.5" customHeight="1">
      <c r="A9" s="108"/>
      <c r="B9" s="109">
        <v>11103</v>
      </c>
      <c r="C9" s="110" t="s">
        <v>599</v>
      </c>
      <c r="D9" s="111">
        <v>101</v>
      </c>
      <c r="E9" s="152"/>
      <c r="F9" s="111"/>
      <c r="G9" s="140"/>
      <c r="H9" s="111"/>
      <c r="I9" s="140"/>
      <c r="J9" s="111"/>
      <c r="K9" s="140"/>
      <c r="L9" s="111"/>
      <c r="M9" s="140"/>
      <c r="N9" s="111"/>
      <c r="O9" s="140"/>
      <c r="P9" s="137">
        <f t="shared" si="0"/>
        <v>0</v>
      </c>
    </row>
    <row r="10" spans="1:16" s="93" customFormat="1" ht="25.5" customHeight="1">
      <c r="A10" s="108"/>
      <c r="B10" s="109">
        <v>11104</v>
      </c>
      <c r="C10" s="110" t="s">
        <v>598</v>
      </c>
      <c r="D10" s="111">
        <v>101</v>
      </c>
      <c r="E10" s="152"/>
      <c r="F10" s="111"/>
      <c r="G10" s="140"/>
      <c r="H10" s="111"/>
      <c r="I10" s="140"/>
      <c r="J10" s="111"/>
      <c r="K10" s="140"/>
      <c r="L10" s="111"/>
      <c r="M10" s="140"/>
      <c r="N10" s="111"/>
      <c r="O10" s="140"/>
      <c r="P10" s="137">
        <f t="shared" si="0"/>
        <v>0</v>
      </c>
    </row>
    <row r="11" spans="1:16" s="93" customFormat="1" ht="25.5" customHeight="1">
      <c r="A11" s="108"/>
      <c r="B11" s="109">
        <v>11105</v>
      </c>
      <c r="C11" s="110" t="s">
        <v>597</v>
      </c>
      <c r="D11" s="111">
        <v>101</v>
      </c>
      <c r="E11" s="152">
        <v>1000</v>
      </c>
      <c r="F11" s="111"/>
      <c r="G11" s="140"/>
      <c r="H11" s="111"/>
      <c r="I11" s="140"/>
      <c r="J11" s="111"/>
      <c r="K11" s="140"/>
      <c r="L11" s="111"/>
      <c r="M11" s="140"/>
      <c r="N11" s="111"/>
      <c r="O11" s="140"/>
      <c r="P11" s="137">
        <f t="shared" si="0"/>
        <v>1000</v>
      </c>
    </row>
    <row r="12" spans="1:16" s="93" customFormat="1" ht="25.5" customHeight="1">
      <c r="A12" s="108"/>
      <c r="B12" s="109">
        <v>11106</v>
      </c>
      <c r="C12" s="110" t="s">
        <v>1356</v>
      </c>
      <c r="D12" s="111">
        <v>101</v>
      </c>
      <c r="E12" s="152"/>
      <c r="F12" s="111"/>
      <c r="G12" s="140"/>
      <c r="H12" s="111"/>
      <c r="I12" s="140"/>
      <c r="J12" s="111"/>
      <c r="K12" s="140"/>
      <c r="L12" s="111"/>
      <c r="M12" s="140"/>
      <c r="N12" s="111"/>
      <c r="O12" s="140"/>
      <c r="P12" s="137">
        <f t="shared" si="0"/>
        <v>0</v>
      </c>
    </row>
    <row r="13" spans="1:16" s="93" customFormat="1" ht="25.5" customHeight="1">
      <c r="A13" s="108"/>
      <c r="B13" s="109">
        <v>11107</v>
      </c>
      <c r="C13" s="110" t="s">
        <v>596</v>
      </c>
      <c r="D13" s="111">
        <v>101</v>
      </c>
      <c r="E13" s="152"/>
      <c r="F13" s="111"/>
      <c r="G13" s="140"/>
      <c r="H13" s="111"/>
      <c r="I13" s="140"/>
      <c r="J13" s="111"/>
      <c r="K13" s="140"/>
      <c r="L13" s="111"/>
      <c r="M13" s="140"/>
      <c r="N13" s="111"/>
      <c r="O13" s="140"/>
      <c r="P13" s="137">
        <f t="shared" si="0"/>
        <v>0</v>
      </c>
    </row>
    <row r="14" spans="1:16" s="93" customFormat="1" ht="25.5" customHeight="1">
      <c r="A14" s="108"/>
      <c r="B14" s="109">
        <v>11108</v>
      </c>
      <c r="C14" s="110" t="s">
        <v>595</v>
      </c>
      <c r="D14" s="111">
        <v>101</v>
      </c>
      <c r="E14" s="152">
        <v>1000</v>
      </c>
      <c r="F14" s="111"/>
      <c r="G14" s="140"/>
      <c r="H14" s="111"/>
      <c r="I14" s="140"/>
      <c r="J14" s="111"/>
      <c r="K14" s="140"/>
      <c r="L14" s="111"/>
      <c r="M14" s="140"/>
      <c r="N14" s="111"/>
      <c r="O14" s="140"/>
      <c r="P14" s="137">
        <f t="shared" si="0"/>
        <v>1000</v>
      </c>
    </row>
    <row r="15" spans="1:16" s="93" customFormat="1" ht="25.5" customHeight="1">
      <c r="A15" s="108"/>
      <c r="B15" s="109">
        <v>11109</v>
      </c>
      <c r="C15" s="110" t="s">
        <v>594</v>
      </c>
      <c r="D15" s="111">
        <v>101</v>
      </c>
      <c r="E15" s="152">
        <v>500</v>
      </c>
      <c r="F15" s="111"/>
      <c r="G15" s="140"/>
      <c r="H15" s="111"/>
      <c r="I15" s="140"/>
      <c r="J15" s="111"/>
      <c r="K15" s="140"/>
      <c r="L15" s="111"/>
      <c r="M15" s="140"/>
      <c r="N15" s="111"/>
      <c r="O15" s="140"/>
      <c r="P15" s="137">
        <f t="shared" si="0"/>
        <v>500</v>
      </c>
    </row>
    <row r="16" spans="1:16" s="93" customFormat="1" ht="25.5" customHeight="1">
      <c r="A16" s="108"/>
      <c r="B16" s="109">
        <v>11110</v>
      </c>
      <c r="C16" s="110" t="s">
        <v>593</v>
      </c>
      <c r="D16" s="111">
        <v>101</v>
      </c>
      <c r="E16" s="152"/>
      <c r="F16" s="111"/>
      <c r="G16" s="140"/>
      <c r="H16" s="111"/>
      <c r="I16" s="140"/>
      <c r="J16" s="111"/>
      <c r="K16" s="140"/>
      <c r="L16" s="111"/>
      <c r="M16" s="140"/>
      <c r="N16" s="111"/>
      <c r="O16" s="140"/>
      <c r="P16" s="137">
        <f t="shared" si="0"/>
        <v>0</v>
      </c>
    </row>
    <row r="17" spans="1:16" s="93" customFormat="1" ht="25.5" customHeight="1">
      <c r="A17" s="108"/>
      <c r="B17" s="109">
        <v>11111</v>
      </c>
      <c r="C17" s="110" t="s">
        <v>592</v>
      </c>
      <c r="D17" s="111">
        <v>101</v>
      </c>
      <c r="E17" s="152"/>
      <c r="F17" s="111"/>
      <c r="G17" s="140"/>
      <c r="H17" s="111"/>
      <c r="I17" s="140"/>
      <c r="J17" s="111"/>
      <c r="K17" s="140"/>
      <c r="L17" s="111"/>
      <c r="M17" s="140"/>
      <c r="N17" s="111"/>
      <c r="O17" s="140"/>
      <c r="P17" s="137">
        <f t="shared" si="0"/>
        <v>0</v>
      </c>
    </row>
    <row r="18" spans="1:16" s="93" customFormat="1" ht="25.5" customHeight="1">
      <c r="A18" s="108"/>
      <c r="B18" s="109">
        <v>11112</v>
      </c>
      <c r="C18" s="110" t="s">
        <v>591</v>
      </c>
      <c r="D18" s="111">
        <v>101</v>
      </c>
      <c r="E18" s="152">
        <v>1000</v>
      </c>
      <c r="F18" s="111"/>
      <c r="G18" s="140"/>
      <c r="H18" s="111"/>
      <c r="I18" s="140"/>
      <c r="J18" s="111"/>
      <c r="K18" s="140"/>
      <c r="L18" s="111"/>
      <c r="M18" s="140"/>
      <c r="N18" s="111"/>
      <c r="O18" s="140"/>
      <c r="P18" s="137">
        <f t="shared" si="0"/>
        <v>1000</v>
      </c>
    </row>
    <row r="19" spans="1:16" s="93" customFormat="1" ht="25.5" customHeight="1">
      <c r="A19" s="108"/>
      <c r="B19" s="109">
        <v>11113</v>
      </c>
      <c r="C19" s="110" t="s">
        <v>590</v>
      </c>
      <c r="D19" s="111">
        <v>101</v>
      </c>
      <c r="E19" s="152">
        <v>2000</v>
      </c>
      <c r="F19" s="111"/>
      <c r="G19" s="140"/>
      <c r="H19" s="111"/>
      <c r="I19" s="140"/>
      <c r="J19" s="111"/>
      <c r="K19" s="140"/>
      <c r="L19" s="111"/>
      <c r="M19" s="140"/>
      <c r="N19" s="111"/>
      <c r="O19" s="140"/>
      <c r="P19" s="137">
        <f t="shared" si="0"/>
        <v>2000</v>
      </c>
    </row>
    <row r="20" spans="1:16" s="93" customFormat="1" ht="25.5" customHeight="1">
      <c r="A20" s="108"/>
      <c r="B20" s="109">
        <v>11114</v>
      </c>
      <c r="C20" s="110" t="s">
        <v>589</v>
      </c>
      <c r="D20" s="111">
        <v>101</v>
      </c>
      <c r="E20" s="152">
        <v>2000</v>
      </c>
      <c r="F20" s="111"/>
      <c r="G20" s="140"/>
      <c r="H20" s="111"/>
      <c r="I20" s="140"/>
      <c r="J20" s="111"/>
      <c r="K20" s="140"/>
      <c r="L20" s="111"/>
      <c r="M20" s="140"/>
      <c r="N20" s="111"/>
      <c r="O20" s="140"/>
      <c r="P20" s="137">
        <f t="shared" si="0"/>
        <v>2000</v>
      </c>
    </row>
    <row r="21" spans="1:16" s="93" customFormat="1" ht="25.5" customHeight="1">
      <c r="A21" s="108"/>
      <c r="B21" s="109">
        <v>11115</v>
      </c>
      <c r="C21" s="110" t="s">
        <v>588</v>
      </c>
      <c r="D21" s="111">
        <v>101</v>
      </c>
      <c r="E21" s="152">
        <v>1000</v>
      </c>
      <c r="F21" s="111"/>
      <c r="G21" s="140"/>
      <c r="H21" s="111"/>
      <c r="I21" s="140"/>
      <c r="J21" s="111"/>
      <c r="K21" s="140"/>
      <c r="L21" s="111"/>
      <c r="M21" s="140"/>
      <c r="N21" s="111"/>
      <c r="O21" s="140"/>
      <c r="P21" s="137">
        <f t="shared" si="0"/>
        <v>1000</v>
      </c>
    </row>
    <row r="22" spans="1:16" s="93" customFormat="1" ht="25.5" customHeight="1">
      <c r="A22" s="100">
        <v>12</v>
      </c>
      <c r="B22" s="118"/>
      <c r="C22" s="102" t="s">
        <v>587</v>
      </c>
      <c r="D22" s="103"/>
      <c r="E22" s="138">
        <f>E23+E26+E31</f>
        <v>3215429</v>
      </c>
      <c r="F22" s="103"/>
      <c r="G22" s="138">
        <f>G23+G26+G31</f>
        <v>0</v>
      </c>
      <c r="H22" s="103"/>
      <c r="I22" s="138">
        <f>I23+I26+I31</f>
        <v>0</v>
      </c>
      <c r="J22" s="103"/>
      <c r="K22" s="138">
        <f>K23+K26+K31</f>
        <v>0</v>
      </c>
      <c r="L22" s="103"/>
      <c r="M22" s="138">
        <f>M23+M26+M31</f>
        <v>0</v>
      </c>
      <c r="N22" s="103"/>
      <c r="O22" s="138">
        <f>O23+O26+O31</f>
        <v>0</v>
      </c>
      <c r="P22" s="147">
        <f t="shared" si="0"/>
        <v>3215429</v>
      </c>
    </row>
    <row r="23" spans="1:16" s="93" customFormat="1" ht="25.5" customHeight="1">
      <c r="A23" s="104"/>
      <c r="B23" s="105">
        <v>12100</v>
      </c>
      <c r="C23" s="106" t="s">
        <v>586</v>
      </c>
      <c r="D23" s="107"/>
      <c r="E23" s="139">
        <f>SUM(E24:E25)</f>
        <v>2241770</v>
      </c>
      <c r="F23" s="107"/>
      <c r="G23" s="139">
        <f>SUM(G24:G25)</f>
        <v>0</v>
      </c>
      <c r="H23" s="107"/>
      <c r="I23" s="139">
        <f>SUM(I24:I25)</f>
        <v>0</v>
      </c>
      <c r="J23" s="107"/>
      <c r="K23" s="139">
        <f>SUM(K24:K25)</f>
        <v>0</v>
      </c>
      <c r="L23" s="107"/>
      <c r="M23" s="139">
        <f>SUM(M24:M25)</f>
        <v>0</v>
      </c>
      <c r="N23" s="107"/>
      <c r="O23" s="139">
        <f>SUM(O24:O25)</f>
        <v>0</v>
      </c>
      <c r="P23" s="147">
        <f t="shared" si="0"/>
        <v>2241770</v>
      </c>
    </row>
    <row r="24" spans="1:16" s="93" customFormat="1" ht="25.5" customHeight="1">
      <c r="A24" s="108"/>
      <c r="B24" s="109">
        <v>12101</v>
      </c>
      <c r="C24" s="110" t="s">
        <v>1133</v>
      </c>
      <c r="D24" s="111">
        <v>101</v>
      </c>
      <c r="E24" s="152">
        <v>925057</v>
      </c>
      <c r="F24" s="111"/>
      <c r="G24" s="140"/>
      <c r="H24" s="111"/>
      <c r="I24" s="140"/>
      <c r="J24" s="111"/>
      <c r="K24" s="140"/>
      <c r="L24" s="111"/>
      <c r="M24" s="140"/>
      <c r="N24" s="111"/>
      <c r="O24" s="140"/>
      <c r="P24" s="137">
        <f t="shared" si="0"/>
        <v>925057</v>
      </c>
    </row>
    <row r="25" spans="1:16" s="93" customFormat="1" ht="25.5" customHeight="1">
      <c r="A25" s="108"/>
      <c r="B25" s="109">
        <v>12102</v>
      </c>
      <c r="C25" s="110" t="s">
        <v>1134</v>
      </c>
      <c r="D25" s="111">
        <v>101</v>
      </c>
      <c r="E25" s="152">
        <v>1316713</v>
      </c>
      <c r="F25" s="111"/>
      <c r="G25" s="140"/>
      <c r="H25" s="111"/>
      <c r="I25" s="140"/>
      <c r="J25" s="111"/>
      <c r="K25" s="140"/>
      <c r="L25" s="111"/>
      <c r="M25" s="140"/>
      <c r="N25" s="111"/>
      <c r="O25" s="140"/>
      <c r="P25" s="137">
        <f t="shared" si="0"/>
        <v>1316713</v>
      </c>
    </row>
    <row r="26" spans="1:16" s="93" customFormat="1" ht="25.5" customHeight="1">
      <c r="A26" s="104"/>
      <c r="B26" s="105">
        <v>12200</v>
      </c>
      <c r="C26" s="106" t="s">
        <v>570</v>
      </c>
      <c r="D26" s="107"/>
      <c r="E26" s="139">
        <f>SUM(E27:E30)</f>
        <v>940227</v>
      </c>
      <c r="F26" s="107"/>
      <c r="G26" s="139">
        <f>SUM(G27:G30)</f>
        <v>0</v>
      </c>
      <c r="H26" s="107"/>
      <c r="I26" s="139">
        <f>SUM(I27:I30)</f>
        <v>0</v>
      </c>
      <c r="J26" s="107"/>
      <c r="K26" s="139">
        <f>SUM(K27:K30)</f>
        <v>0</v>
      </c>
      <c r="L26" s="107"/>
      <c r="M26" s="139">
        <f>SUM(M27:M30)</f>
        <v>0</v>
      </c>
      <c r="N26" s="107"/>
      <c r="O26" s="139">
        <f>SUM(O27:O30)</f>
        <v>0</v>
      </c>
      <c r="P26" s="147">
        <f t="shared" si="0"/>
        <v>940227</v>
      </c>
    </row>
    <row r="27" spans="1:16" s="93" customFormat="1" ht="25.5" customHeight="1">
      <c r="A27" s="108"/>
      <c r="B27" s="109">
        <v>12201</v>
      </c>
      <c r="C27" s="110" t="s">
        <v>569</v>
      </c>
      <c r="D27" s="111">
        <v>101</v>
      </c>
      <c r="E27" s="152">
        <v>248410</v>
      </c>
      <c r="F27" s="111"/>
      <c r="G27" s="140"/>
      <c r="H27" s="111"/>
      <c r="I27" s="140"/>
      <c r="J27" s="111"/>
      <c r="K27" s="140"/>
      <c r="L27" s="111"/>
      <c r="M27" s="140"/>
      <c r="N27" s="111"/>
      <c r="O27" s="140"/>
      <c r="P27" s="137">
        <f t="shared" si="0"/>
        <v>248410</v>
      </c>
    </row>
    <row r="28" spans="1:16" s="93" customFormat="1" ht="25.5" customHeight="1">
      <c r="A28" s="108"/>
      <c r="B28" s="109">
        <v>12202</v>
      </c>
      <c r="C28" s="110" t="s">
        <v>568</v>
      </c>
      <c r="D28" s="111">
        <v>101</v>
      </c>
      <c r="E28" s="152">
        <v>68237</v>
      </c>
      <c r="F28" s="111"/>
      <c r="G28" s="140"/>
      <c r="H28" s="111"/>
      <c r="I28" s="140"/>
      <c r="J28" s="111"/>
      <c r="K28" s="140"/>
      <c r="L28" s="111"/>
      <c r="M28" s="140"/>
      <c r="N28" s="111"/>
      <c r="O28" s="140"/>
      <c r="P28" s="137">
        <f t="shared" si="0"/>
        <v>68237</v>
      </c>
    </row>
    <row r="29" spans="1:16" s="93" customFormat="1" ht="25.5" customHeight="1">
      <c r="A29" s="108"/>
      <c r="B29" s="109">
        <v>12203</v>
      </c>
      <c r="C29" s="110" t="s">
        <v>567</v>
      </c>
      <c r="D29" s="111">
        <v>101</v>
      </c>
      <c r="E29" s="152">
        <v>32372</v>
      </c>
      <c r="F29" s="111"/>
      <c r="G29" s="140"/>
      <c r="H29" s="111"/>
      <c r="I29" s="140"/>
      <c r="J29" s="111"/>
      <c r="K29" s="140"/>
      <c r="L29" s="111"/>
      <c r="M29" s="140"/>
      <c r="N29" s="111"/>
      <c r="O29" s="140"/>
      <c r="P29" s="137">
        <f t="shared" si="0"/>
        <v>32372</v>
      </c>
    </row>
    <row r="30" spans="1:16" s="93" customFormat="1" ht="25.5" customHeight="1">
      <c r="A30" s="108"/>
      <c r="B30" s="109">
        <v>12204</v>
      </c>
      <c r="C30" s="110" t="s">
        <v>566</v>
      </c>
      <c r="D30" s="111">
        <v>101</v>
      </c>
      <c r="E30" s="152">
        <v>591208</v>
      </c>
      <c r="F30" s="111"/>
      <c r="G30" s="140"/>
      <c r="H30" s="111"/>
      <c r="I30" s="140"/>
      <c r="J30" s="111"/>
      <c r="K30" s="140"/>
      <c r="L30" s="111"/>
      <c r="M30" s="140"/>
      <c r="N30" s="111"/>
      <c r="O30" s="140"/>
      <c r="P30" s="137">
        <f t="shared" si="0"/>
        <v>591208</v>
      </c>
    </row>
    <row r="31" spans="1:16" s="93" customFormat="1" ht="25.5" customHeight="1">
      <c r="A31" s="104"/>
      <c r="B31" s="105">
        <v>12300</v>
      </c>
      <c r="C31" s="106" t="s">
        <v>585</v>
      </c>
      <c r="D31" s="107"/>
      <c r="E31" s="139">
        <f>SUM(E32:E34)</f>
        <v>33432</v>
      </c>
      <c r="F31" s="107"/>
      <c r="G31" s="139">
        <f>SUM(G32:G34)</f>
        <v>0</v>
      </c>
      <c r="H31" s="107"/>
      <c r="I31" s="139">
        <f>SUM(I32:I34)</f>
        <v>0</v>
      </c>
      <c r="J31" s="107"/>
      <c r="K31" s="139">
        <f>SUM(K32:K34)</f>
        <v>0</v>
      </c>
      <c r="L31" s="107"/>
      <c r="M31" s="139">
        <f>SUM(M32:M34)</f>
        <v>0</v>
      </c>
      <c r="N31" s="107"/>
      <c r="O31" s="139">
        <f>SUM(O32:O34)</f>
        <v>0</v>
      </c>
      <c r="P31" s="147">
        <f t="shared" si="0"/>
        <v>33432</v>
      </c>
    </row>
    <row r="32" spans="1:16" s="93" customFormat="1" ht="25.5" customHeight="1">
      <c r="A32" s="108"/>
      <c r="B32" s="109">
        <v>12301</v>
      </c>
      <c r="C32" s="110" t="s">
        <v>468</v>
      </c>
      <c r="D32" s="111">
        <v>101</v>
      </c>
      <c r="E32" s="152">
        <v>33432</v>
      </c>
      <c r="F32" s="111"/>
      <c r="G32" s="140"/>
      <c r="H32" s="111"/>
      <c r="I32" s="140"/>
      <c r="J32" s="111"/>
      <c r="K32" s="140"/>
      <c r="L32" s="111"/>
      <c r="M32" s="140"/>
      <c r="N32" s="111"/>
      <c r="O32" s="140"/>
      <c r="P32" s="137">
        <f t="shared" si="0"/>
        <v>33432</v>
      </c>
    </row>
    <row r="33" spans="1:16" s="93" customFormat="1" ht="25.5" customHeight="1">
      <c r="A33" s="108"/>
      <c r="B33" s="109">
        <v>12302</v>
      </c>
      <c r="C33" s="110" t="s">
        <v>584</v>
      </c>
      <c r="D33" s="111">
        <v>101</v>
      </c>
      <c r="E33" s="152"/>
      <c r="F33" s="111"/>
      <c r="G33" s="140"/>
      <c r="H33" s="111"/>
      <c r="I33" s="140"/>
      <c r="J33" s="111"/>
      <c r="K33" s="140"/>
      <c r="L33" s="111"/>
      <c r="M33" s="140"/>
      <c r="N33" s="111"/>
      <c r="O33" s="140"/>
      <c r="P33" s="137">
        <f t="shared" si="0"/>
        <v>0</v>
      </c>
    </row>
    <row r="34" spans="1:16" s="93" customFormat="1" ht="25.5" customHeight="1">
      <c r="A34" s="108"/>
      <c r="B34" s="109">
        <v>12303</v>
      </c>
      <c r="C34" s="110" t="s">
        <v>583</v>
      </c>
      <c r="D34" s="111">
        <v>101</v>
      </c>
      <c r="E34" s="152"/>
      <c r="F34" s="111"/>
      <c r="G34" s="140"/>
      <c r="H34" s="111"/>
      <c r="I34" s="140"/>
      <c r="J34" s="111"/>
      <c r="K34" s="140"/>
      <c r="L34" s="111"/>
      <c r="M34" s="140"/>
      <c r="N34" s="111"/>
      <c r="O34" s="140"/>
      <c r="P34" s="137">
        <f t="shared" si="0"/>
        <v>0</v>
      </c>
    </row>
    <row r="35" spans="1:16" s="94" customFormat="1" ht="25.5" customHeight="1">
      <c r="A35" s="119">
        <v>13</v>
      </c>
      <c r="B35" s="120"/>
      <c r="C35" s="102" t="s">
        <v>582</v>
      </c>
      <c r="D35" s="121"/>
      <c r="E35" s="141"/>
      <c r="F35" s="121"/>
      <c r="G35" s="141"/>
      <c r="H35" s="121"/>
      <c r="I35" s="141"/>
      <c r="J35" s="121"/>
      <c r="K35" s="141"/>
      <c r="L35" s="121"/>
      <c r="M35" s="141"/>
      <c r="N35" s="121"/>
      <c r="O35" s="141"/>
      <c r="P35" s="147">
        <f t="shared" si="0"/>
        <v>0</v>
      </c>
    </row>
    <row r="36" spans="1:16" s="94" customFormat="1" ht="25.5" customHeight="1">
      <c r="A36" s="119">
        <v>14</v>
      </c>
      <c r="B36" s="120"/>
      <c r="C36" s="102" t="s">
        <v>581</v>
      </c>
      <c r="D36" s="121"/>
      <c r="E36" s="141"/>
      <c r="F36" s="121"/>
      <c r="G36" s="141"/>
      <c r="H36" s="121"/>
      <c r="I36" s="141"/>
      <c r="J36" s="121"/>
      <c r="K36" s="141"/>
      <c r="L36" s="121"/>
      <c r="M36" s="141"/>
      <c r="N36" s="121"/>
      <c r="O36" s="141"/>
      <c r="P36" s="147">
        <f t="shared" si="0"/>
        <v>0</v>
      </c>
    </row>
    <row r="37" spans="1:16" s="94" customFormat="1" ht="25.5" customHeight="1">
      <c r="A37" s="119">
        <v>15</v>
      </c>
      <c r="B37" s="120"/>
      <c r="C37" s="102" t="s">
        <v>580</v>
      </c>
      <c r="D37" s="121"/>
      <c r="E37" s="141"/>
      <c r="F37" s="121"/>
      <c r="G37" s="141"/>
      <c r="H37" s="121"/>
      <c r="I37" s="141"/>
      <c r="J37" s="121"/>
      <c r="K37" s="141"/>
      <c r="L37" s="121"/>
      <c r="M37" s="141"/>
      <c r="N37" s="121"/>
      <c r="O37" s="141"/>
      <c r="P37" s="147">
        <f t="shared" si="0"/>
        <v>0</v>
      </c>
    </row>
    <row r="38" spans="1:16" s="94" customFormat="1" ht="25.5" customHeight="1">
      <c r="A38" s="119">
        <v>16</v>
      </c>
      <c r="B38" s="120"/>
      <c r="C38" s="102" t="s">
        <v>579</v>
      </c>
      <c r="D38" s="121"/>
      <c r="E38" s="141"/>
      <c r="F38" s="121"/>
      <c r="G38" s="141"/>
      <c r="H38" s="121"/>
      <c r="I38" s="141"/>
      <c r="J38" s="121"/>
      <c r="K38" s="141"/>
      <c r="L38" s="121"/>
      <c r="M38" s="141"/>
      <c r="N38" s="121"/>
      <c r="O38" s="141"/>
      <c r="P38" s="147">
        <f t="shared" si="0"/>
        <v>0</v>
      </c>
    </row>
    <row r="39" spans="1:16" s="93" customFormat="1" ht="25.5" customHeight="1">
      <c r="A39" s="100">
        <v>17</v>
      </c>
      <c r="B39" s="118"/>
      <c r="C39" s="102" t="s">
        <v>499</v>
      </c>
      <c r="D39" s="103"/>
      <c r="E39" s="138">
        <f>E40+E42+E45+E47+E51</f>
        <v>289000</v>
      </c>
      <c r="F39" s="103"/>
      <c r="G39" s="138">
        <f>G40+G42+G45+G47+G51</f>
        <v>0</v>
      </c>
      <c r="H39" s="103"/>
      <c r="I39" s="138">
        <f>I40+I42+I45+I47+I51</f>
        <v>0</v>
      </c>
      <c r="J39" s="103"/>
      <c r="K39" s="138">
        <f>K40+K42+K45+K47+K51</f>
        <v>0</v>
      </c>
      <c r="L39" s="103"/>
      <c r="M39" s="138">
        <f>M40+M42+M45+M47+M51</f>
        <v>0</v>
      </c>
      <c r="N39" s="103"/>
      <c r="O39" s="138">
        <f>O40+O42+O45+O47+O51</f>
        <v>0</v>
      </c>
      <c r="P39" s="147">
        <f t="shared" si="0"/>
        <v>289000</v>
      </c>
    </row>
    <row r="40" spans="1:16" s="93" customFormat="1" ht="25.5" customHeight="1">
      <c r="A40" s="104"/>
      <c r="B40" s="105">
        <v>17100</v>
      </c>
      <c r="C40" s="129" t="s">
        <v>379</v>
      </c>
      <c r="D40" s="107"/>
      <c r="E40" s="139">
        <f>SUM(E41)</f>
        <v>84000</v>
      </c>
      <c r="F40" s="107"/>
      <c r="G40" s="139">
        <f>SUM(G41)</f>
        <v>0</v>
      </c>
      <c r="H40" s="107"/>
      <c r="I40" s="139">
        <f>SUM(I41)</f>
        <v>0</v>
      </c>
      <c r="J40" s="107"/>
      <c r="K40" s="139">
        <f>SUM(K41)</f>
        <v>0</v>
      </c>
      <c r="L40" s="107"/>
      <c r="M40" s="139">
        <f>SUM(M41)</f>
        <v>0</v>
      </c>
      <c r="N40" s="107"/>
      <c r="O40" s="139">
        <f>SUM(O41)</f>
        <v>0</v>
      </c>
      <c r="P40" s="147">
        <f t="shared" si="0"/>
        <v>84000</v>
      </c>
    </row>
    <row r="41" spans="1:16" s="93" customFormat="1" ht="25.5" customHeight="1">
      <c r="A41" s="108"/>
      <c r="B41" s="109">
        <v>17101</v>
      </c>
      <c r="C41" s="110" t="s">
        <v>378</v>
      </c>
      <c r="D41" s="111">
        <v>101</v>
      </c>
      <c r="E41" s="152">
        <v>84000</v>
      </c>
      <c r="F41" s="111"/>
      <c r="G41" s="140"/>
      <c r="H41" s="111"/>
      <c r="I41" s="140"/>
      <c r="J41" s="111"/>
      <c r="K41" s="140"/>
      <c r="L41" s="111"/>
      <c r="M41" s="140"/>
      <c r="N41" s="111"/>
      <c r="O41" s="140"/>
      <c r="P41" s="137">
        <f t="shared" si="0"/>
        <v>84000</v>
      </c>
    </row>
    <row r="42" spans="1:16" s="93" customFormat="1" ht="25.5" customHeight="1">
      <c r="A42" s="104"/>
      <c r="B42" s="105">
        <v>17200</v>
      </c>
      <c r="C42" s="129" t="s">
        <v>498</v>
      </c>
      <c r="D42" s="107"/>
      <c r="E42" s="139">
        <f>SUM(E43:E44)</f>
        <v>143000</v>
      </c>
      <c r="F42" s="107"/>
      <c r="G42" s="139">
        <f>SUM(G43:G44)</f>
        <v>0</v>
      </c>
      <c r="H42" s="107"/>
      <c r="I42" s="139">
        <f>SUM(I43:I44)</f>
        <v>0</v>
      </c>
      <c r="J42" s="107"/>
      <c r="K42" s="139">
        <f>SUM(K43:K44)</f>
        <v>0</v>
      </c>
      <c r="L42" s="107"/>
      <c r="M42" s="139">
        <f>SUM(M43:M44)</f>
        <v>0</v>
      </c>
      <c r="N42" s="107"/>
      <c r="O42" s="139">
        <f>SUM(O43:O44)</f>
        <v>0</v>
      </c>
      <c r="P42" s="147">
        <f t="shared" si="0"/>
        <v>143000</v>
      </c>
    </row>
    <row r="43" spans="1:16" s="93" customFormat="1" ht="25.5" customHeight="1">
      <c r="A43" s="108"/>
      <c r="B43" s="109">
        <v>17201</v>
      </c>
      <c r="C43" s="110" t="s">
        <v>393</v>
      </c>
      <c r="D43" s="111">
        <v>101</v>
      </c>
      <c r="E43" s="152">
        <v>140000</v>
      </c>
      <c r="F43" s="111"/>
      <c r="G43" s="140"/>
      <c r="H43" s="111"/>
      <c r="I43" s="140"/>
      <c r="J43" s="111"/>
      <c r="K43" s="140"/>
      <c r="L43" s="111"/>
      <c r="M43" s="140"/>
      <c r="N43" s="111"/>
      <c r="O43" s="140"/>
      <c r="P43" s="137">
        <f t="shared" si="0"/>
        <v>140000</v>
      </c>
    </row>
    <row r="44" spans="1:16" s="93" customFormat="1" ht="25.5" customHeight="1">
      <c r="A44" s="108"/>
      <c r="B44" s="109">
        <v>17202</v>
      </c>
      <c r="C44" s="110" t="s">
        <v>1338</v>
      </c>
      <c r="D44" s="111">
        <v>101</v>
      </c>
      <c r="E44" s="152">
        <v>3000</v>
      </c>
      <c r="F44" s="111"/>
      <c r="G44" s="140"/>
      <c r="H44" s="111"/>
      <c r="I44" s="140"/>
      <c r="J44" s="111"/>
      <c r="K44" s="140"/>
      <c r="L44" s="111"/>
      <c r="M44" s="140"/>
      <c r="N44" s="111"/>
      <c r="O44" s="140"/>
      <c r="P44" s="137">
        <f t="shared" si="0"/>
        <v>3000</v>
      </c>
    </row>
    <row r="45" spans="1:16" s="93" customFormat="1" ht="25.5" customHeight="1">
      <c r="A45" s="104"/>
      <c r="B45" s="105">
        <v>17300</v>
      </c>
      <c r="C45" s="129" t="s">
        <v>377</v>
      </c>
      <c r="D45" s="107"/>
      <c r="E45" s="139">
        <f>SUM(E46)</f>
        <v>5000</v>
      </c>
      <c r="F45" s="107"/>
      <c r="G45" s="139">
        <f>SUM(G46)</f>
        <v>0</v>
      </c>
      <c r="H45" s="107"/>
      <c r="I45" s="139">
        <f>SUM(I46)</f>
        <v>0</v>
      </c>
      <c r="J45" s="107"/>
      <c r="K45" s="139">
        <f>SUM(K46)</f>
        <v>0</v>
      </c>
      <c r="L45" s="107"/>
      <c r="M45" s="139">
        <f>SUM(M46)</f>
        <v>0</v>
      </c>
      <c r="N45" s="107"/>
      <c r="O45" s="139">
        <f>SUM(O46)</f>
        <v>0</v>
      </c>
      <c r="P45" s="147">
        <f t="shared" si="0"/>
        <v>5000</v>
      </c>
    </row>
    <row r="46" spans="1:16" s="93" customFormat="1" ht="25.5" customHeight="1">
      <c r="A46" s="108"/>
      <c r="B46" s="109">
        <v>17301</v>
      </c>
      <c r="C46" s="110" t="s">
        <v>1136</v>
      </c>
      <c r="D46" s="111">
        <v>101</v>
      </c>
      <c r="E46" s="152">
        <v>5000</v>
      </c>
      <c r="F46" s="111"/>
      <c r="G46" s="140"/>
      <c r="H46" s="111"/>
      <c r="I46" s="140"/>
      <c r="J46" s="111"/>
      <c r="K46" s="140"/>
      <c r="L46" s="111"/>
      <c r="M46" s="140"/>
      <c r="N46" s="111"/>
      <c r="O46" s="140"/>
      <c r="P46" s="137">
        <f t="shared" si="0"/>
        <v>5000</v>
      </c>
    </row>
    <row r="47" spans="1:16" s="93" customFormat="1" ht="25.5" customHeight="1">
      <c r="A47" s="104"/>
      <c r="B47" s="105">
        <v>17400</v>
      </c>
      <c r="C47" s="129" t="s">
        <v>369</v>
      </c>
      <c r="D47" s="107"/>
      <c r="E47" s="139">
        <f>SUM(E48:E50)</f>
        <v>57000</v>
      </c>
      <c r="F47" s="130"/>
      <c r="G47" s="139">
        <f>SUM(G48:G50)</f>
        <v>0</v>
      </c>
      <c r="H47" s="107"/>
      <c r="I47" s="139">
        <f>SUM(I48:I50)</f>
        <v>0</v>
      </c>
      <c r="J47" s="107"/>
      <c r="K47" s="139">
        <f>SUM(K48:K50)</f>
        <v>0</v>
      </c>
      <c r="L47" s="107"/>
      <c r="M47" s="139">
        <f>SUM(M48:M50)</f>
        <v>0</v>
      </c>
      <c r="N47" s="107"/>
      <c r="O47" s="139">
        <f>SUM(O48:O50)</f>
        <v>0</v>
      </c>
      <c r="P47" s="147">
        <f t="shared" si="0"/>
        <v>57000</v>
      </c>
    </row>
    <row r="48" spans="1:16" s="93" customFormat="1" ht="25.5" customHeight="1">
      <c r="A48" s="108"/>
      <c r="B48" s="109">
        <v>17401</v>
      </c>
      <c r="C48" s="110" t="s">
        <v>1137</v>
      </c>
      <c r="D48" s="111">
        <v>101</v>
      </c>
      <c r="E48" s="152">
        <v>15000</v>
      </c>
      <c r="F48" s="114"/>
      <c r="G48" s="140"/>
      <c r="H48" s="111"/>
      <c r="I48" s="140"/>
      <c r="J48" s="111"/>
      <c r="K48" s="140"/>
      <c r="L48" s="111"/>
      <c r="M48" s="140"/>
      <c r="N48" s="111"/>
      <c r="O48" s="140"/>
      <c r="P48" s="137">
        <f t="shared" si="0"/>
        <v>15000</v>
      </c>
    </row>
    <row r="49" spans="1:16" s="93" customFormat="1" ht="25.5" customHeight="1">
      <c r="A49" s="108"/>
      <c r="B49" s="109">
        <v>17402</v>
      </c>
      <c r="C49" s="110" t="s">
        <v>368</v>
      </c>
      <c r="D49" s="111">
        <v>101</v>
      </c>
      <c r="E49" s="152">
        <v>2000</v>
      </c>
      <c r="F49" s="114"/>
      <c r="G49" s="140"/>
      <c r="H49" s="111"/>
      <c r="I49" s="140"/>
      <c r="J49" s="111"/>
      <c r="K49" s="140"/>
      <c r="L49" s="111"/>
      <c r="M49" s="140"/>
      <c r="N49" s="111"/>
      <c r="O49" s="140"/>
      <c r="P49" s="137">
        <f t="shared" si="0"/>
        <v>2000</v>
      </c>
    </row>
    <row r="50" spans="1:16" s="93" customFormat="1" ht="25.5" customHeight="1">
      <c r="A50" s="108"/>
      <c r="B50" s="109">
        <v>17403</v>
      </c>
      <c r="C50" s="110" t="s">
        <v>367</v>
      </c>
      <c r="D50" s="111">
        <v>101</v>
      </c>
      <c r="E50" s="152">
        <v>40000</v>
      </c>
      <c r="F50" s="114"/>
      <c r="G50" s="140"/>
      <c r="H50" s="111"/>
      <c r="I50" s="140"/>
      <c r="J50" s="111"/>
      <c r="K50" s="140"/>
      <c r="L50" s="111"/>
      <c r="M50" s="140"/>
      <c r="N50" s="111"/>
      <c r="O50" s="140"/>
      <c r="P50" s="137">
        <f t="shared" si="0"/>
        <v>40000</v>
      </c>
    </row>
    <row r="51" spans="1:16" s="93" customFormat="1" ht="25.5" customHeight="1">
      <c r="A51" s="104"/>
      <c r="B51" s="105">
        <v>17500</v>
      </c>
      <c r="C51" s="129" t="s">
        <v>366</v>
      </c>
      <c r="D51" s="107"/>
      <c r="E51" s="139">
        <f>SUM(E52)</f>
        <v>0</v>
      </c>
      <c r="F51" s="130"/>
      <c r="G51" s="139">
        <f>SUM(G52)</f>
        <v>0</v>
      </c>
      <c r="H51" s="107"/>
      <c r="I51" s="139">
        <f>SUM(I52)</f>
        <v>0</v>
      </c>
      <c r="J51" s="107"/>
      <c r="K51" s="139">
        <f>SUM(K52)</f>
        <v>0</v>
      </c>
      <c r="L51" s="107"/>
      <c r="M51" s="139">
        <f>SUM(M52)</f>
        <v>0</v>
      </c>
      <c r="N51" s="107"/>
      <c r="O51" s="139">
        <f>SUM(O52)</f>
        <v>0</v>
      </c>
      <c r="P51" s="147">
        <f t="shared" si="0"/>
        <v>0</v>
      </c>
    </row>
    <row r="52" spans="1:16" s="93" customFormat="1" ht="25.5" customHeight="1">
      <c r="A52" s="108"/>
      <c r="B52" s="109">
        <v>17501</v>
      </c>
      <c r="C52" s="110" t="s">
        <v>1138</v>
      </c>
      <c r="D52" s="111">
        <v>101</v>
      </c>
      <c r="E52" s="152"/>
      <c r="F52" s="114"/>
      <c r="G52" s="140"/>
      <c r="H52" s="111"/>
      <c r="I52" s="140"/>
      <c r="J52" s="111"/>
      <c r="K52" s="140"/>
      <c r="L52" s="111"/>
      <c r="M52" s="140"/>
      <c r="N52" s="111"/>
      <c r="O52" s="140"/>
      <c r="P52" s="137">
        <f t="shared" si="0"/>
        <v>0</v>
      </c>
    </row>
    <row r="53" spans="1:16" s="93" customFormat="1" ht="25.5" customHeight="1">
      <c r="A53" s="100">
        <v>18</v>
      </c>
      <c r="B53" s="118"/>
      <c r="C53" s="102" t="s">
        <v>578</v>
      </c>
      <c r="D53" s="103"/>
      <c r="E53" s="138">
        <f>E54</f>
        <v>0</v>
      </c>
      <c r="F53" s="103"/>
      <c r="G53" s="138">
        <f>G54</f>
        <v>0</v>
      </c>
      <c r="H53" s="103"/>
      <c r="I53" s="138">
        <f>I54</f>
        <v>0</v>
      </c>
      <c r="J53" s="103"/>
      <c r="K53" s="138">
        <f>K54</f>
        <v>0</v>
      </c>
      <c r="L53" s="103"/>
      <c r="M53" s="138">
        <f>M54</f>
        <v>0</v>
      </c>
      <c r="N53" s="103"/>
      <c r="O53" s="138">
        <f>O54</f>
        <v>0</v>
      </c>
      <c r="P53" s="147">
        <f t="shared" si="0"/>
        <v>0</v>
      </c>
    </row>
    <row r="54" spans="1:16" s="93" customFormat="1" ht="25.5" customHeight="1">
      <c r="A54" s="104"/>
      <c r="B54" s="105">
        <v>18100</v>
      </c>
      <c r="C54" s="129" t="s">
        <v>577</v>
      </c>
      <c r="D54" s="107"/>
      <c r="E54" s="139">
        <f>SUM(E55:E56)</f>
        <v>0</v>
      </c>
      <c r="F54" s="107"/>
      <c r="G54" s="139">
        <f>SUM(G55:G56)</f>
        <v>0</v>
      </c>
      <c r="H54" s="107"/>
      <c r="I54" s="139">
        <f>SUM(I55:I56)</f>
        <v>0</v>
      </c>
      <c r="J54" s="107"/>
      <c r="K54" s="139">
        <f>SUM(K55:K56)</f>
        <v>0</v>
      </c>
      <c r="L54" s="107"/>
      <c r="M54" s="139">
        <f>SUM(M55:M56)</f>
        <v>0</v>
      </c>
      <c r="N54" s="107"/>
      <c r="O54" s="139">
        <f>SUM(O55:O56)</f>
        <v>0</v>
      </c>
      <c r="P54" s="147">
        <f t="shared" si="0"/>
        <v>0</v>
      </c>
    </row>
    <row r="55" spans="1:16" s="93" customFormat="1" ht="25.5" customHeight="1">
      <c r="A55" s="108"/>
      <c r="B55" s="109">
        <v>18101</v>
      </c>
      <c r="C55" s="110" t="s">
        <v>577</v>
      </c>
      <c r="D55" s="111">
        <v>101</v>
      </c>
      <c r="E55" s="152"/>
      <c r="F55" s="111"/>
      <c r="G55" s="140"/>
      <c r="H55" s="111"/>
      <c r="I55" s="140"/>
      <c r="J55" s="111"/>
      <c r="K55" s="140"/>
      <c r="L55" s="111"/>
      <c r="M55" s="140"/>
      <c r="N55" s="111"/>
      <c r="O55" s="140"/>
      <c r="P55" s="137">
        <f t="shared" si="0"/>
        <v>0</v>
      </c>
    </row>
    <row r="56" spans="1:16" s="93" customFormat="1" ht="25.5" customHeight="1">
      <c r="A56" s="108"/>
      <c r="B56" s="109">
        <v>18102</v>
      </c>
      <c r="C56" s="110" t="s">
        <v>1135</v>
      </c>
      <c r="D56" s="111">
        <v>101</v>
      </c>
      <c r="E56" s="152"/>
      <c r="F56" s="111"/>
      <c r="G56" s="140"/>
      <c r="H56" s="111"/>
      <c r="I56" s="140"/>
      <c r="J56" s="111"/>
      <c r="K56" s="140"/>
      <c r="L56" s="111"/>
      <c r="M56" s="140"/>
      <c r="N56" s="111"/>
      <c r="O56" s="140"/>
      <c r="P56" s="137">
        <f t="shared" si="0"/>
        <v>0</v>
      </c>
    </row>
    <row r="57" spans="1:16" s="93" customFormat="1" ht="25.5" customHeight="1">
      <c r="A57" s="96">
        <v>2</v>
      </c>
      <c r="B57" s="124"/>
      <c r="C57" s="98" t="s">
        <v>576</v>
      </c>
      <c r="D57" s="99"/>
      <c r="E57" s="137">
        <f>E58+E59+E60+E61+E62</f>
        <v>0</v>
      </c>
      <c r="F57" s="99"/>
      <c r="G57" s="137">
        <f>G58+G59+G60+G61+G62</f>
        <v>0</v>
      </c>
      <c r="H57" s="99"/>
      <c r="I57" s="137">
        <f>I58+I59+I60+I61+I62</f>
        <v>0</v>
      </c>
      <c r="J57" s="99"/>
      <c r="K57" s="137">
        <f>K58+K59+K60+K61+K62</f>
        <v>0</v>
      </c>
      <c r="L57" s="99"/>
      <c r="M57" s="137">
        <f>M58+M59+M60+M61+M62</f>
        <v>0</v>
      </c>
      <c r="N57" s="99"/>
      <c r="O57" s="137">
        <f>O58+O59+O60+O61+O62</f>
        <v>0</v>
      </c>
      <c r="P57" s="147">
        <f t="shared" si="0"/>
        <v>0</v>
      </c>
    </row>
    <row r="58" spans="1:16" s="93" customFormat="1" ht="25.5" customHeight="1">
      <c r="A58" s="100">
        <v>21</v>
      </c>
      <c r="B58" s="118"/>
      <c r="C58" s="102" t="s">
        <v>575</v>
      </c>
      <c r="D58" s="103"/>
      <c r="E58" s="138"/>
      <c r="F58" s="103"/>
      <c r="G58" s="138"/>
      <c r="H58" s="103"/>
      <c r="I58" s="138"/>
      <c r="J58" s="103"/>
      <c r="K58" s="138"/>
      <c r="L58" s="103"/>
      <c r="M58" s="138"/>
      <c r="N58" s="103"/>
      <c r="O58" s="138"/>
      <c r="P58" s="147">
        <f t="shared" si="0"/>
        <v>0</v>
      </c>
    </row>
    <row r="59" spans="1:16" s="93" customFormat="1" ht="25.5" customHeight="1">
      <c r="A59" s="100">
        <v>22</v>
      </c>
      <c r="B59" s="118"/>
      <c r="C59" s="102" t="s">
        <v>574</v>
      </c>
      <c r="D59" s="103"/>
      <c r="E59" s="138"/>
      <c r="F59" s="103"/>
      <c r="G59" s="138"/>
      <c r="H59" s="103"/>
      <c r="I59" s="138"/>
      <c r="J59" s="103"/>
      <c r="K59" s="138"/>
      <c r="L59" s="103"/>
      <c r="M59" s="138"/>
      <c r="N59" s="103"/>
      <c r="O59" s="138"/>
      <c r="P59" s="147">
        <f t="shared" si="0"/>
        <v>0</v>
      </c>
    </row>
    <row r="60" spans="1:16" s="93" customFormat="1" ht="25.5" customHeight="1">
      <c r="A60" s="100">
        <v>23</v>
      </c>
      <c r="B60" s="118"/>
      <c r="C60" s="102" t="s">
        <v>573</v>
      </c>
      <c r="D60" s="103"/>
      <c r="E60" s="138"/>
      <c r="F60" s="103"/>
      <c r="G60" s="138"/>
      <c r="H60" s="103"/>
      <c r="I60" s="138"/>
      <c r="J60" s="103"/>
      <c r="K60" s="138"/>
      <c r="L60" s="103"/>
      <c r="M60" s="138"/>
      <c r="N60" s="103"/>
      <c r="O60" s="138"/>
      <c r="P60" s="147">
        <f t="shared" si="0"/>
        <v>0</v>
      </c>
    </row>
    <row r="61" spans="1:16" s="93" customFormat="1" ht="25.5" customHeight="1">
      <c r="A61" s="100">
        <v>24</v>
      </c>
      <c r="B61" s="118"/>
      <c r="C61" s="102" t="s">
        <v>572</v>
      </c>
      <c r="D61" s="103"/>
      <c r="E61" s="138"/>
      <c r="F61" s="103"/>
      <c r="G61" s="138"/>
      <c r="H61" s="103"/>
      <c r="I61" s="138"/>
      <c r="J61" s="103"/>
      <c r="K61" s="138"/>
      <c r="L61" s="103"/>
      <c r="M61" s="138"/>
      <c r="N61" s="103"/>
      <c r="O61" s="138"/>
      <c r="P61" s="147">
        <f t="shared" si="0"/>
        <v>0</v>
      </c>
    </row>
    <row r="62" spans="1:16" s="93" customFormat="1" ht="25.5" customHeight="1">
      <c r="A62" s="100">
        <v>25</v>
      </c>
      <c r="B62" s="118"/>
      <c r="C62" s="102" t="s">
        <v>499</v>
      </c>
      <c r="D62" s="103"/>
      <c r="E62" s="138"/>
      <c r="F62" s="103"/>
      <c r="G62" s="138"/>
      <c r="H62" s="103"/>
      <c r="I62" s="138"/>
      <c r="J62" s="103"/>
      <c r="K62" s="138"/>
      <c r="L62" s="103"/>
      <c r="M62" s="138"/>
      <c r="N62" s="103"/>
      <c r="O62" s="138"/>
      <c r="P62" s="147">
        <f t="shared" si="0"/>
        <v>0</v>
      </c>
    </row>
    <row r="63" spans="1:16" s="93" customFormat="1" ht="25.5" customHeight="1">
      <c r="A63" s="96">
        <v>3</v>
      </c>
      <c r="B63" s="124"/>
      <c r="C63" s="98" t="s">
        <v>571</v>
      </c>
      <c r="D63" s="99"/>
      <c r="E63" s="137">
        <f>E64</f>
        <v>2000</v>
      </c>
      <c r="F63" s="99"/>
      <c r="G63" s="137">
        <f>G64</f>
        <v>0</v>
      </c>
      <c r="H63" s="99"/>
      <c r="I63" s="137">
        <f>I64</f>
        <v>0</v>
      </c>
      <c r="J63" s="99"/>
      <c r="K63" s="137">
        <f>K64</f>
        <v>0</v>
      </c>
      <c r="L63" s="99"/>
      <c r="M63" s="137">
        <f>M64</f>
        <v>0</v>
      </c>
      <c r="N63" s="99"/>
      <c r="O63" s="137">
        <f>O64</f>
        <v>0</v>
      </c>
      <c r="P63" s="147">
        <f t="shared" si="0"/>
        <v>2000</v>
      </c>
    </row>
    <row r="64" spans="1:16" s="93" customFormat="1" ht="25.5" customHeight="1">
      <c r="A64" s="100">
        <v>31</v>
      </c>
      <c r="B64" s="118"/>
      <c r="C64" s="102" t="s">
        <v>1220</v>
      </c>
      <c r="D64" s="103"/>
      <c r="E64" s="138">
        <f>E65</f>
        <v>2000</v>
      </c>
      <c r="F64" s="103"/>
      <c r="G64" s="138">
        <f>G65</f>
        <v>0</v>
      </c>
      <c r="H64" s="103"/>
      <c r="I64" s="138">
        <f>I65</f>
        <v>0</v>
      </c>
      <c r="J64" s="103"/>
      <c r="K64" s="138">
        <f>K65</f>
        <v>0</v>
      </c>
      <c r="L64" s="103"/>
      <c r="M64" s="138">
        <f>M65</f>
        <v>0</v>
      </c>
      <c r="N64" s="103"/>
      <c r="O64" s="138">
        <f>O65</f>
        <v>0</v>
      </c>
      <c r="P64" s="147">
        <f t="shared" si="0"/>
        <v>2000</v>
      </c>
    </row>
    <row r="65" spans="1:16" s="93" customFormat="1" ht="25.5" customHeight="1">
      <c r="A65" s="104"/>
      <c r="B65" s="105">
        <v>31100</v>
      </c>
      <c r="C65" s="129" t="s">
        <v>565</v>
      </c>
      <c r="D65" s="107"/>
      <c r="E65" s="139">
        <f>SUM(E66:E67)</f>
        <v>2000</v>
      </c>
      <c r="F65" s="107"/>
      <c r="G65" s="139">
        <f>SUM(G66:G67)</f>
        <v>0</v>
      </c>
      <c r="H65" s="107"/>
      <c r="I65" s="139">
        <f>SUM(I66:I67)</f>
        <v>0</v>
      </c>
      <c r="J65" s="107"/>
      <c r="K65" s="139">
        <f>SUM(K66:K67)</f>
        <v>0</v>
      </c>
      <c r="L65" s="107"/>
      <c r="M65" s="139">
        <f>SUM(M66:M67)</f>
        <v>0</v>
      </c>
      <c r="N65" s="107"/>
      <c r="O65" s="139">
        <f>SUM(O66:O67)</f>
        <v>0</v>
      </c>
      <c r="P65" s="147">
        <f t="shared" si="0"/>
        <v>2000</v>
      </c>
    </row>
    <row r="66" spans="1:16" s="93" customFormat="1" ht="25.5" customHeight="1">
      <c r="A66" s="108"/>
      <c r="B66" s="109">
        <v>31101</v>
      </c>
      <c r="C66" s="110" t="s">
        <v>1339</v>
      </c>
      <c r="D66" s="111">
        <v>101</v>
      </c>
      <c r="E66" s="152">
        <v>1000</v>
      </c>
      <c r="F66" s="111"/>
      <c r="G66" s="140"/>
      <c r="H66" s="111"/>
      <c r="I66" s="140"/>
      <c r="J66" s="111"/>
      <c r="K66" s="140"/>
      <c r="L66" s="111"/>
      <c r="M66" s="140"/>
      <c r="N66" s="111"/>
      <c r="O66" s="140"/>
      <c r="P66" s="137">
        <f t="shared" si="0"/>
        <v>1000</v>
      </c>
    </row>
    <row r="67" spans="1:16" s="93" customFormat="1" ht="25.5" customHeight="1">
      <c r="A67" s="108"/>
      <c r="B67" s="109">
        <v>31102</v>
      </c>
      <c r="C67" s="110" t="s">
        <v>564</v>
      </c>
      <c r="D67" s="111">
        <v>101</v>
      </c>
      <c r="E67" s="152">
        <v>1000</v>
      </c>
      <c r="F67" s="111"/>
      <c r="G67" s="140"/>
      <c r="H67" s="111"/>
      <c r="I67" s="140"/>
      <c r="J67" s="111"/>
      <c r="K67" s="140"/>
      <c r="L67" s="111"/>
      <c r="M67" s="140"/>
      <c r="N67" s="111"/>
      <c r="O67" s="140"/>
      <c r="P67" s="137">
        <f t="shared" si="0"/>
        <v>1000</v>
      </c>
    </row>
    <row r="68" spans="1:16" s="93" customFormat="1" ht="25.5" customHeight="1">
      <c r="A68" s="96">
        <v>4</v>
      </c>
      <c r="B68" s="124"/>
      <c r="C68" s="98" t="s">
        <v>563</v>
      </c>
      <c r="D68" s="99"/>
      <c r="E68" s="137">
        <f>E69+E70+E71+E141+E196</f>
        <v>5812136</v>
      </c>
      <c r="F68" s="99"/>
      <c r="G68" s="137">
        <f>G69+G70+G71+G141+G196</f>
        <v>0</v>
      </c>
      <c r="H68" s="99"/>
      <c r="I68" s="137">
        <f>I69+I70+I71+I141+I196</f>
        <v>0</v>
      </c>
      <c r="J68" s="99"/>
      <c r="K68" s="137">
        <f>K69+K70+K71+K141+K196</f>
        <v>0</v>
      </c>
      <c r="L68" s="99"/>
      <c r="M68" s="137">
        <f>M69+M70+M71+M141+M196</f>
        <v>0</v>
      </c>
      <c r="N68" s="99"/>
      <c r="O68" s="137">
        <f>O69+O70+O71+O141+O196</f>
        <v>0</v>
      </c>
      <c r="P68" s="147">
        <f t="shared" si="0"/>
        <v>5812136</v>
      </c>
    </row>
    <row r="69" spans="1:16" s="93" customFormat="1" ht="25.5" customHeight="1">
      <c r="A69" s="100">
        <v>41</v>
      </c>
      <c r="B69" s="118"/>
      <c r="C69" s="102" t="s">
        <v>562</v>
      </c>
      <c r="D69" s="103"/>
      <c r="E69" s="138"/>
      <c r="F69" s="103"/>
      <c r="G69" s="138"/>
      <c r="H69" s="103"/>
      <c r="I69" s="138"/>
      <c r="J69" s="103"/>
      <c r="K69" s="138"/>
      <c r="L69" s="103"/>
      <c r="M69" s="138"/>
      <c r="N69" s="103"/>
      <c r="O69" s="138"/>
      <c r="P69" s="147">
        <f t="shared" ref="P69:P132" si="1">SUM(E69+G69+I69+K69+M69+O69)</f>
        <v>0</v>
      </c>
    </row>
    <row r="70" spans="1:16" s="93" customFormat="1" ht="25.5" customHeight="1">
      <c r="A70" s="100">
        <v>42</v>
      </c>
      <c r="B70" s="118"/>
      <c r="C70" s="102" t="s">
        <v>561</v>
      </c>
      <c r="D70" s="103"/>
      <c r="E70" s="138"/>
      <c r="F70" s="103"/>
      <c r="G70" s="138"/>
      <c r="H70" s="103"/>
      <c r="I70" s="138"/>
      <c r="J70" s="103"/>
      <c r="K70" s="138"/>
      <c r="L70" s="103"/>
      <c r="M70" s="138"/>
      <c r="N70" s="103"/>
      <c r="O70" s="138"/>
      <c r="P70" s="147">
        <f t="shared" si="1"/>
        <v>0</v>
      </c>
    </row>
    <row r="71" spans="1:16" s="93" customFormat="1" ht="25.5" customHeight="1">
      <c r="A71" s="100">
        <v>43</v>
      </c>
      <c r="B71" s="118"/>
      <c r="C71" s="102" t="s">
        <v>560</v>
      </c>
      <c r="D71" s="103"/>
      <c r="E71" s="138">
        <f>E72+E76+E81+E88+E99+E109+E113+E128+E135</f>
        <v>5051531</v>
      </c>
      <c r="F71" s="103"/>
      <c r="G71" s="138">
        <f>G72+G76+G81+G88+G99+G109+G113+G128+G135</f>
        <v>0</v>
      </c>
      <c r="H71" s="103"/>
      <c r="I71" s="138">
        <f>I72+I76+I81+I88+I99+I109+I113+I128+I135</f>
        <v>0</v>
      </c>
      <c r="J71" s="103"/>
      <c r="K71" s="138">
        <f>K72+K76+K81+K88+K99+K109+K113+K128+K135</f>
        <v>0</v>
      </c>
      <c r="L71" s="103"/>
      <c r="M71" s="138">
        <f>M72+M76+M81+M88+M99+M109+M113+M128+M135</f>
        <v>0</v>
      </c>
      <c r="N71" s="103"/>
      <c r="O71" s="138">
        <f>O72+O76+O81+O88+O99+O109+O113+O128+O135</f>
        <v>0</v>
      </c>
      <c r="P71" s="147">
        <f t="shared" si="1"/>
        <v>5051531</v>
      </c>
    </row>
    <row r="72" spans="1:16" s="93" customFormat="1" ht="25.5" customHeight="1">
      <c r="A72" s="104"/>
      <c r="B72" s="105">
        <v>43100</v>
      </c>
      <c r="C72" s="129" t="s">
        <v>559</v>
      </c>
      <c r="D72" s="107"/>
      <c r="E72" s="139">
        <f>SUM(E73:E75)</f>
        <v>6000</v>
      </c>
      <c r="F72" s="107"/>
      <c r="G72" s="139">
        <f>SUM(G73:G75)</f>
        <v>0</v>
      </c>
      <c r="H72" s="107"/>
      <c r="I72" s="139">
        <f>SUM(I73:I75)</f>
        <v>0</v>
      </c>
      <c r="J72" s="107"/>
      <c r="K72" s="139">
        <f>SUM(K73:K75)</f>
        <v>0</v>
      </c>
      <c r="L72" s="107"/>
      <c r="M72" s="139">
        <f>SUM(M73:M75)</f>
        <v>0</v>
      </c>
      <c r="N72" s="107"/>
      <c r="O72" s="139">
        <f>SUM(O73:O75)</f>
        <v>0</v>
      </c>
      <c r="P72" s="147">
        <f t="shared" si="1"/>
        <v>6000</v>
      </c>
    </row>
    <row r="73" spans="1:16" s="93" customFormat="1" ht="25.5" customHeight="1">
      <c r="A73" s="108"/>
      <c r="B73" s="109">
        <v>43101</v>
      </c>
      <c r="C73" s="110" t="s">
        <v>558</v>
      </c>
      <c r="D73" s="111">
        <v>101</v>
      </c>
      <c r="E73" s="152">
        <v>1000</v>
      </c>
      <c r="F73" s="111"/>
      <c r="G73" s="140"/>
      <c r="H73" s="111"/>
      <c r="I73" s="140"/>
      <c r="J73" s="111"/>
      <c r="K73" s="140"/>
      <c r="L73" s="111"/>
      <c r="M73" s="140"/>
      <c r="N73" s="111"/>
      <c r="O73" s="140"/>
      <c r="P73" s="137">
        <f t="shared" si="1"/>
        <v>1000</v>
      </c>
    </row>
    <row r="74" spans="1:16" s="93" customFormat="1" ht="25.5" customHeight="1">
      <c r="A74" s="108"/>
      <c r="B74" s="109">
        <v>43102</v>
      </c>
      <c r="C74" s="110" t="s">
        <v>557</v>
      </c>
      <c r="D74" s="111">
        <v>101</v>
      </c>
      <c r="E74" s="152">
        <v>5000</v>
      </c>
      <c r="F74" s="111"/>
      <c r="G74" s="140"/>
      <c r="H74" s="111"/>
      <c r="I74" s="140"/>
      <c r="J74" s="111"/>
      <c r="K74" s="140"/>
      <c r="L74" s="111"/>
      <c r="M74" s="140"/>
      <c r="N74" s="111"/>
      <c r="O74" s="140"/>
      <c r="P74" s="137">
        <f t="shared" si="1"/>
        <v>5000</v>
      </c>
    </row>
    <row r="75" spans="1:16" s="93" customFormat="1" ht="25.5" customHeight="1">
      <c r="A75" s="108"/>
      <c r="B75" s="109">
        <v>43103</v>
      </c>
      <c r="C75" s="110" t="s">
        <v>556</v>
      </c>
      <c r="D75" s="111">
        <v>101</v>
      </c>
      <c r="E75" s="152"/>
      <c r="F75" s="111"/>
      <c r="G75" s="140"/>
      <c r="H75" s="111"/>
      <c r="I75" s="140"/>
      <c r="J75" s="111"/>
      <c r="K75" s="140"/>
      <c r="L75" s="111"/>
      <c r="M75" s="140"/>
      <c r="N75" s="111"/>
      <c r="O75" s="140"/>
      <c r="P75" s="137">
        <f t="shared" si="1"/>
        <v>0</v>
      </c>
    </row>
    <row r="76" spans="1:16" s="93" customFormat="1" ht="25.5" customHeight="1">
      <c r="A76" s="104"/>
      <c r="B76" s="105">
        <v>43200</v>
      </c>
      <c r="C76" s="129" t="s">
        <v>555</v>
      </c>
      <c r="D76" s="107"/>
      <c r="E76" s="139">
        <f>SUM(E77:E80)</f>
        <v>10500</v>
      </c>
      <c r="F76" s="107"/>
      <c r="G76" s="139">
        <f>SUM(G77:G80)</f>
        <v>0</v>
      </c>
      <c r="H76" s="107"/>
      <c r="I76" s="139">
        <f>SUM(I77:I80)</f>
        <v>0</v>
      </c>
      <c r="J76" s="107"/>
      <c r="K76" s="139">
        <f>SUM(K77:K80)</f>
        <v>0</v>
      </c>
      <c r="L76" s="107"/>
      <c r="M76" s="139">
        <f>SUM(M77:M80)</f>
        <v>0</v>
      </c>
      <c r="N76" s="107"/>
      <c r="O76" s="139">
        <f>SUM(O77:O80)</f>
        <v>0</v>
      </c>
      <c r="P76" s="147">
        <f t="shared" si="1"/>
        <v>10500</v>
      </c>
    </row>
    <row r="77" spans="1:16" s="93" customFormat="1" ht="25.5" customHeight="1">
      <c r="A77" s="108"/>
      <c r="B77" s="109">
        <v>43201</v>
      </c>
      <c r="C77" s="110" t="s">
        <v>1340</v>
      </c>
      <c r="D77" s="111">
        <v>101</v>
      </c>
      <c r="E77" s="152">
        <v>8000</v>
      </c>
      <c r="F77" s="111"/>
      <c r="G77" s="140"/>
      <c r="H77" s="111"/>
      <c r="I77" s="140"/>
      <c r="J77" s="111"/>
      <c r="K77" s="140"/>
      <c r="L77" s="111"/>
      <c r="M77" s="140"/>
      <c r="N77" s="111"/>
      <c r="O77" s="140"/>
      <c r="P77" s="137">
        <f t="shared" si="1"/>
        <v>8000</v>
      </c>
    </row>
    <row r="78" spans="1:16" s="93" customFormat="1" ht="25.5" customHeight="1">
      <c r="A78" s="108"/>
      <c r="B78" s="109">
        <v>43202</v>
      </c>
      <c r="C78" s="110" t="s">
        <v>554</v>
      </c>
      <c r="D78" s="111">
        <v>101</v>
      </c>
      <c r="E78" s="152">
        <v>1500</v>
      </c>
      <c r="F78" s="111"/>
      <c r="G78" s="140"/>
      <c r="H78" s="111"/>
      <c r="I78" s="140"/>
      <c r="J78" s="111"/>
      <c r="K78" s="140"/>
      <c r="L78" s="111"/>
      <c r="M78" s="140"/>
      <c r="N78" s="111"/>
      <c r="O78" s="140"/>
      <c r="P78" s="137">
        <f t="shared" si="1"/>
        <v>1500</v>
      </c>
    </row>
    <row r="79" spans="1:16" s="93" customFormat="1" ht="25.5" customHeight="1">
      <c r="A79" s="108"/>
      <c r="B79" s="109">
        <v>43203</v>
      </c>
      <c r="C79" s="110" t="s">
        <v>553</v>
      </c>
      <c r="D79" s="111">
        <v>101</v>
      </c>
      <c r="E79" s="152"/>
      <c r="F79" s="111"/>
      <c r="G79" s="140"/>
      <c r="H79" s="111"/>
      <c r="I79" s="140"/>
      <c r="J79" s="111"/>
      <c r="K79" s="140"/>
      <c r="L79" s="111"/>
      <c r="M79" s="140"/>
      <c r="N79" s="111"/>
      <c r="O79" s="140"/>
      <c r="P79" s="137">
        <f t="shared" si="1"/>
        <v>0</v>
      </c>
    </row>
    <row r="80" spans="1:16" s="93" customFormat="1" ht="25.5" customHeight="1">
      <c r="A80" s="108"/>
      <c r="B80" s="109">
        <v>43204</v>
      </c>
      <c r="C80" s="110" t="s">
        <v>552</v>
      </c>
      <c r="D80" s="111">
        <v>101</v>
      </c>
      <c r="E80" s="152">
        <v>1000</v>
      </c>
      <c r="F80" s="111"/>
      <c r="G80" s="140"/>
      <c r="H80" s="111"/>
      <c r="I80" s="140"/>
      <c r="J80" s="111"/>
      <c r="K80" s="140"/>
      <c r="L80" s="111"/>
      <c r="M80" s="140"/>
      <c r="N80" s="111"/>
      <c r="O80" s="140"/>
      <c r="P80" s="137">
        <f t="shared" si="1"/>
        <v>1000</v>
      </c>
    </row>
    <row r="81" spans="1:16" s="93" customFormat="1" ht="25.5" customHeight="1">
      <c r="A81" s="104"/>
      <c r="B81" s="105">
        <v>43300</v>
      </c>
      <c r="C81" s="129" t="s">
        <v>551</v>
      </c>
      <c r="D81" s="107"/>
      <c r="E81" s="139">
        <f>SUM(E82:E87)</f>
        <v>1700</v>
      </c>
      <c r="F81" s="107"/>
      <c r="G81" s="139">
        <f>SUM(G82:G87)</f>
        <v>0</v>
      </c>
      <c r="H81" s="107"/>
      <c r="I81" s="139">
        <f>SUM(I82:I87)</f>
        <v>0</v>
      </c>
      <c r="J81" s="107"/>
      <c r="K81" s="139">
        <f>SUM(K82:K87)</f>
        <v>0</v>
      </c>
      <c r="L81" s="107"/>
      <c r="M81" s="139">
        <f>SUM(M82:M87)</f>
        <v>0</v>
      </c>
      <c r="N81" s="107"/>
      <c r="O81" s="139">
        <f>SUM(O82:O87)</f>
        <v>0</v>
      </c>
      <c r="P81" s="147">
        <f t="shared" si="1"/>
        <v>1700</v>
      </c>
    </row>
    <row r="82" spans="1:16" s="93" customFormat="1" ht="25.5" customHeight="1">
      <c r="A82" s="108"/>
      <c r="B82" s="109">
        <v>43301</v>
      </c>
      <c r="C82" s="110" t="s">
        <v>550</v>
      </c>
      <c r="D82" s="111">
        <v>101</v>
      </c>
      <c r="E82" s="152"/>
      <c r="F82" s="111"/>
      <c r="G82" s="140"/>
      <c r="H82" s="111"/>
      <c r="I82" s="140"/>
      <c r="J82" s="111"/>
      <c r="K82" s="140"/>
      <c r="L82" s="111"/>
      <c r="M82" s="140"/>
      <c r="N82" s="111"/>
      <c r="O82" s="140"/>
      <c r="P82" s="137">
        <f t="shared" si="1"/>
        <v>0</v>
      </c>
    </row>
    <row r="83" spans="1:16" s="93" customFormat="1" ht="25.5" customHeight="1">
      <c r="A83" s="108"/>
      <c r="B83" s="109">
        <v>43302</v>
      </c>
      <c r="C83" s="110" t="s">
        <v>549</v>
      </c>
      <c r="D83" s="111">
        <v>101</v>
      </c>
      <c r="E83" s="152"/>
      <c r="F83" s="111"/>
      <c r="G83" s="140"/>
      <c r="H83" s="111"/>
      <c r="I83" s="140"/>
      <c r="J83" s="111"/>
      <c r="K83" s="140"/>
      <c r="L83" s="111"/>
      <c r="M83" s="140"/>
      <c r="N83" s="111"/>
      <c r="O83" s="140"/>
      <c r="P83" s="137">
        <f t="shared" si="1"/>
        <v>0</v>
      </c>
    </row>
    <row r="84" spans="1:16" s="93" customFormat="1" ht="25.5" customHeight="1">
      <c r="A84" s="108"/>
      <c r="B84" s="109">
        <v>43303</v>
      </c>
      <c r="C84" s="110" t="s">
        <v>1341</v>
      </c>
      <c r="D84" s="111">
        <v>101</v>
      </c>
      <c r="E84" s="152">
        <v>500</v>
      </c>
      <c r="F84" s="111"/>
      <c r="G84" s="140"/>
      <c r="H84" s="111"/>
      <c r="I84" s="140"/>
      <c r="J84" s="111"/>
      <c r="K84" s="140"/>
      <c r="L84" s="111"/>
      <c r="M84" s="140"/>
      <c r="N84" s="111"/>
      <c r="O84" s="140"/>
      <c r="P84" s="137">
        <f t="shared" si="1"/>
        <v>500</v>
      </c>
    </row>
    <row r="85" spans="1:16" s="93" customFormat="1" ht="25.5" customHeight="1">
      <c r="A85" s="108"/>
      <c r="B85" s="109">
        <v>43304</v>
      </c>
      <c r="C85" s="110" t="s">
        <v>548</v>
      </c>
      <c r="D85" s="111">
        <v>101</v>
      </c>
      <c r="E85" s="152"/>
      <c r="F85" s="111"/>
      <c r="G85" s="140"/>
      <c r="H85" s="111"/>
      <c r="I85" s="140"/>
      <c r="J85" s="111"/>
      <c r="K85" s="140"/>
      <c r="L85" s="111"/>
      <c r="M85" s="140"/>
      <c r="N85" s="111"/>
      <c r="O85" s="140"/>
      <c r="P85" s="137">
        <f t="shared" si="1"/>
        <v>0</v>
      </c>
    </row>
    <row r="86" spans="1:16" s="93" customFormat="1" ht="25.5" customHeight="1">
      <c r="A86" s="108"/>
      <c r="B86" s="109">
        <v>43305</v>
      </c>
      <c r="C86" s="110" t="s">
        <v>547</v>
      </c>
      <c r="D86" s="111">
        <v>101</v>
      </c>
      <c r="E86" s="152">
        <v>600</v>
      </c>
      <c r="F86" s="111"/>
      <c r="G86" s="140"/>
      <c r="H86" s="111"/>
      <c r="I86" s="140"/>
      <c r="J86" s="111"/>
      <c r="K86" s="140"/>
      <c r="L86" s="111"/>
      <c r="M86" s="140"/>
      <c r="N86" s="111"/>
      <c r="O86" s="140"/>
      <c r="P86" s="137">
        <f t="shared" si="1"/>
        <v>600</v>
      </c>
    </row>
    <row r="87" spans="1:16" s="93" customFormat="1" ht="25.5" customHeight="1">
      <c r="A87" s="108"/>
      <c r="B87" s="109">
        <v>43306</v>
      </c>
      <c r="C87" s="110" t="s">
        <v>546</v>
      </c>
      <c r="D87" s="111">
        <v>101</v>
      </c>
      <c r="E87" s="152">
        <v>600</v>
      </c>
      <c r="F87" s="111"/>
      <c r="G87" s="140"/>
      <c r="H87" s="111"/>
      <c r="I87" s="140"/>
      <c r="J87" s="111"/>
      <c r="K87" s="140"/>
      <c r="L87" s="111"/>
      <c r="M87" s="140"/>
      <c r="N87" s="111"/>
      <c r="O87" s="140"/>
      <c r="P87" s="137">
        <f t="shared" si="1"/>
        <v>600</v>
      </c>
    </row>
    <row r="88" spans="1:16" s="93" customFormat="1" ht="25.5" customHeight="1">
      <c r="A88" s="104"/>
      <c r="B88" s="105">
        <v>43400</v>
      </c>
      <c r="C88" s="129" t="s">
        <v>545</v>
      </c>
      <c r="D88" s="107"/>
      <c r="E88" s="139">
        <f>SUM(E89:E98)</f>
        <v>4009865</v>
      </c>
      <c r="F88" s="107"/>
      <c r="G88" s="139">
        <f>SUM(G89:G98)</f>
        <v>0</v>
      </c>
      <c r="H88" s="107"/>
      <c r="I88" s="139">
        <f>SUM(I89:I98)</f>
        <v>0</v>
      </c>
      <c r="J88" s="107"/>
      <c r="K88" s="139">
        <f>SUM(K89:K98)</f>
        <v>0</v>
      </c>
      <c r="L88" s="107"/>
      <c r="M88" s="139">
        <f>SUM(M89:M98)</f>
        <v>0</v>
      </c>
      <c r="N88" s="107"/>
      <c r="O88" s="139">
        <f>SUM(O89:O98)</f>
        <v>0</v>
      </c>
      <c r="P88" s="147">
        <f t="shared" si="1"/>
        <v>4009865</v>
      </c>
    </row>
    <row r="89" spans="1:16" s="93" customFormat="1" ht="25.5" customHeight="1">
      <c r="A89" s="108"/>
      <c r="B89" s="109">
        <v>43401</v>
      </c>
      <c r="C89" s="110" t="s">
        <v>544</v>
      </c>
      <c r="D89" s="111">
        <v>101</v>
      </c>
      <c r="E89" s="152">
        <v>3161283</v>
      </c>
      <c r="F89" s="111"/>
      <c r="G89" s="140"/>
      <c r="H89" s="111"/>
      <c r="I89" s="140"/>
      <c r="J89" s="111"/>
      <c r="K89" s="140"/>
      <c r="L89" s="111"/>
      <c r="M89" s="140"/>
      <c r="N89" s="111"/>
      <c r="O89" s="140"/>
      <c r="P89" s="137">
        <f t="shared" si="1"/>
        <v>3161283</v>
      </c>
    </row>
    <row r="90" spans="1:16" s="93" customFormat="1" ht="25.5" customHeight="1">
      <c r="A90" s="108"/>
      <c r="B90" s="109">
        <v>43402</v>
      </c>
      <c r="C90" s="110" t="s">
        <v>543</v>
      </c>
      <c r="D90" s="111">
        <v>101</v>
      </c>
      <c r="E90" s="152">
        <v>50000</v>
      </c>
      <c r="F90" s="111"/>
      <c r="G90" s="140"/>
      <c r="H90" s="111"/>
      <c r="I90" s="140"/>
      <c r="J90" s="111"/>
      <c r="K90" s="140"/>
      <c r="L90" s="111"/>
      <c r="M90" s="140"/>
      <c r="N90" s="111"/>
      <c r="O90" s="140"/>
      <c r="P90" s="137">
        <f t="shared" si="1"/>
        <v>50000</v>
      </c>
    </row>
    <row r="91" spans="1:16" s="93" customFormat="1" ht="25.5" customHeight="1">
      <c r="A91" s="108"/>
      <c r="B91" s="109">
        <v>43403</v>
      </c>
      <c r="C91" s="110" t="s">
        <v>542</v>
      </c>
      <c r="D91" s="111">
        <v>101</v>
      </c>
      <c r="E91" s="152">
        <v>20000</v>
      </c>
      <c r="F91" s="111"/>
      <c r="G91" s="140"/>
      <c r="H91" s="111"/>
      <c r="I91" s="140"/>
      <c r="J91" s="111"/>
      <c r="K91" s="140"/>
      <c r="L91" s="111"/>
      <c r="M91" s="140"/>
      <c r="N91" s="111"/>
      <c r="O91" s="140"/>
      <c r="P91" s="137">
        <f t="shared" si="1"/>
        <v>20000</v>
      </c>
    </row>
    <row r="92" spans="1:16" s="93" customFormat="1" ht="25.5" customHeight="1">
      <c r="A92" s="108"/>
      <c r="B92" s="109">
        <v>43404</v>
      </c>
      <c r="C92" s="110" t="s">
        <v>541</v>
      </c>
      <c r="D92" s="111">
        <v>101</v>
      </c>
      <c r="E92" s="152"/>
      <c r="F92" s="111"/>
      <c r="G92" s="140"/>
      <c r="H92" s="111"/>
      <c r="I92" s="140"/>
      <c r="J92" s="111"/>
      <c r="K92" s="140"/>
      <c r="L92" s="111"/>
      <c r="M92" s="140"/>
      <c r="N92" s="111"/>
      <c r="O92" s="140"/>
      <c r="P92" s="137">
        <f t="shared" si="1"/>
        <v>0</v>
      </c>
    </row>
    <row r="93" spans="1:16" s="93" customFormat="1" ht="25.5" customHeight="1">
      <c r="A93" s="108"/>
      <c r="B93" s="109">
        <v>43405</v>
      </c>
      <c r="C93" s="110" t="s">
        <v>540</v>
      </c>
      <c r="D93" s="111">
        <v>101</v>
      </c>
      <c r="E93" s="152"/>
      <c r="F93" s="111"/>
      <c r="G93" s="140"/>
      <c r="H93" s="111"/>
      <c r="I93" s="140"/>
      <c r="J93" s="111"/>
      <c r="K93" s="140"/>
      <c r="L93" s="111"/>
      <c r="M93" s="140"/>
      <c r="N93" s="111"/>
      <c r="O93" s="140"/>
      <c r="P93" s="137">
        <f t="shared" si="1"/>
        <v>0</v>
      </c>
    </row>
    <row r="94" spans="1:16" s="93" customFormat="1" ht="25.5" customHeight="1">
      <c r="A94" s="108"/>
      <c r="B94" s="109">
        <v>43406</v>
      </c>
      <c r="C94" s="110" t="s">
        <v>539</v>
      </c>
      <c r="D94" s="111">
        <v>101</v>
      </c>
      <c r="E94" s="152"/>
      <c r="F94" s="111"/>
      <c r="G94" s="140"/>
      <c r="H94" s="111"/>
      <c r="I94" s="140"/>
      <c r="J94" s="111"/>
      <c r="K94" s="140"/>
      <c r="L94" s="111"/>
      <c r="M94" s="140"/>
      <c r="N94" s="111"/>
      <c r="O94" s="140"/>
      <c r="P94" s="137">
        <f t="shared" si="1"/>
        <v>0</v>
      </c>
    </row>
    <row r="95" spans="1:16" s="93" customFormat="1" ht="25.5" customHeight="1">
      <c r="A95" s="108"/>
      <c r="B95" s="109">
        <v>43407</v>
      </c>
      <c r="C95" s="110" t="s">
        <v>538</v>
      </c>
      <c r="D95" s="111">
        <v>102</v>
      </c>
      <c r="E95" s="152">
        <v>646256</v>
      </c>
      <c r="F95" s="111"/>
      <c r="G95" s="140"/>
      <c r="H95" s="111"/>
      <c r="I95" s="140"/>
      <c r="J95" s="111"/>
      <c r="K95" s="140"/>
      <c r="L95" s="111"/>
      <c r="M95" s="140"/>
      <c r="N95" s="111"/>
      <c r="O95" s="140"/>
      <c r="P95" s="137">
        <f t="shared" si="1"/>
        <v>646256</v>
      </c>
    </row>
    <row r="96" spans="1:16" s="93" customFormat="1" ht="25.5" customHeight="1">
      <c r="A96" s="108"/>
      <c r="B96" s="109">
        <v>43408</v>
      </c>
      <c r="C96" s="110" t="s">
        <v>637</v>
      </c>
      <c r="D96" s="111">
        <v>103</v>
      </c>
      <c r="E96" s="152">
        <v>116326</v>
      </c>
      <c r="F96" s="111"/>
      <c r="G96" s="140"/>
      <c r="H96" s="111"/>
      <c r="I96" s="140"/>
      <c r="J96" s="111"/>
      <c r="K96" s="140"/>
      <c r="L96" s="111"/>
      <c r="M96" s="140"/>
      <c r="N96" s="111"/>
      <c r="O96" s="140"/>
      <c r="P96" s="137">
        <f t="shared" si="1"/>
        <v>116326</v>
      </c>
    </row>
    <row r="97" spans="1:16" s="93" customFormat="1" ht="25.5" customHeight="1">
      <c r="A97" s="108"/>
      <c r="B97" s="109">
        <v>43409</v>
      </c>
      <c r="C97" s="110" t="s">
        <v>537</v>
      </c>
      <c r="D97" s="111">
        <v>101</v>
      </c>
      <c r="E97" s="152">
        <v>1000</v>
      </c>
      <c r="F97" s="111"/>
      <c r="G97" s="140"/>
      <c r="H97" s="111"/>
      <c r="I97" s="140"/>
      <c r="J97" s="111"/>
      <c r="K97" s="140"/>
      <c r="L97" s="111"/>
      <c r="M97" s="140"/>
      <c r="N97" s="111"/>
      <c r="O97" s="140"/>
      <c r="P97" s="137">
        <f t="shared" si="1"/>
        <v>1000</v>
      </c>
    </row>
    <row r="98" spans="1:16" s="93" customFormat="1" ht="25.5" customHeight="1">
      <c r="A98" s="108"/>
      <c r="B98" s="109">
        <v>43410</v>
      </c>
      <c r="C98" s="110" t="s">
        <v>536</v>
      </c>
      <c r="D98" s="111">
        <v>101</v>
      </c>
      <c r="E98" s="152">
        <v>15000</v>
      </c>
      <c r="F98" s="111"/>
      <c r="G98" s="140"/>
      <c r="H98" s="111"/>
      <c r="I98" s="140"/>
      <c r="J98" s="111"/>
      <c r="K98" s="140"/>
      <c r="L98" s="111"/>
      <c r="M98" s="140"/>
      <c r="N98" s="111"/>
      <c r="O98" s="140"/>
      <c r="P98" s="137">
        <f t="shared" si="1"/>
        <v>15000</v>
      </c>
    </row>
    <row r="99" spans="1:16" s="93" customFormat="1" ht="25.5" customHeight="1">
      <c r="A99" s="104"/>
      <c r="B99" s="105">
        <v>43500</v>
      </c>
      <c r="C99" s="129" t="s">
        <v>535</v>
      </c>
      <c r="D99" s="107"/>
      <c r="E99" s="139">
        <f>SUM(E100:E108)</f>
        <v>331841</v>
      </c>
      <c r="F99" s="107"/>
      <c r="G99" s="139">
        <f>SUM(G100:G108)</f>
        <v>0</v>
      </c>
      <c r="H99" s="107"/>
      <c r="I99" s="139">
        <f>SUM(I100:I108)</f>
        <v>0</v>
      </c>
      <c r="J99" s="107"/>
      <c r="K99" s="139">
        <f>SUM(K100:K108)</f>
        <v>0</v>
      </c>
      <c r="L99" s="107"/>
      <c r="M99" s="139">
        <f>SUM(M100:M108)</f>
        <v>0</v>
      </c>
      <c r="N99" s="107"/>
      <c r="O99" s="139">
        <f>SUM(O100:O108)</f>
        <v>0</v>
      </c>
      <c r="P99" s="147">
        <f t="shared" si="1"/>
        <v>331841</v>
      </c>
    </row>
    <row r="100" spans="1:16" s="93" customFormat="1" ht="25.5" customHeight="1">
      <c r="A100" s="108"/>
      <c r="B100" s="109">
        <v>43501</v>
      </c>
      <c r="C100" s="110" t="s">
        <v>534</v>
      </c>
      <c r="D100" s="111">
        <v>101</v>
      </c>
      <c r="E100" s="152">
        <v>121988</v>
      </c>
      <c r="F100" s="111"/>
      <c r="G100" s="140"/>
      <c r="H100" s="111"/>
      <c r="I100" s="140"/>
      <c r="J100" s="111"/>
      <c r="K100" s="140"/>
      <c r="L100" s="111"/>
      <c r="M100" s="140"/>
      <c r="N100" s="111"/>
      <c r="O100" s="140"/>
      <c r="P100" s="137">
        <f t="shared" si="1"/>
        <v>121988</v>
      </c>
    </row>
    <row r="101" spans="1:16" s="93" customFormat="1" ht="25.5" customHeight="1">
      <c r="A101" s="108"/>
      <c r="B101" s="109">
        <v>43502</v>
      </c>
      <c r="C101" s="110" t="s">
        <v>533</v>
      </c>
      <c r="D101" s="111">
        <v>101</v>
      </c>
      <c r="E101" s="152">
        <v>1000</v>
      </c>
      <c r="F101" s="111"/>
      <c r="G101" s="140"/>
      <c r="H101" s="111"/>
      <c r="I101" s="140"/>
      <c r="J101" s="111"/>
      <c r="K101" s="140"/>
      <c r="L101" s="111"/>
      <c r="M101" s="140"/>
      <c r="N101" s="111"/>
      <c r="O101" s="140"/>
      <c r="P101" s="137">
        <f t="shared" si="1"/>
        <v>1000</v>
      </c>
    </row>
    <row r="102" spans="1:16" s="93" customFormat="1" ht="25.5" customHeight="1">
      <c r="A102" s="108"/>
      <c r="B102" s="109">
        <v>43503</v>
      </c>
      <c r="C102" s="110" t="s">
        <v>532</v>
      </c>
      <c r="D102" s="111">
        <v>101</v>
      </c>
      <c r="E102" s="152">
        <v>1000</v>
      </c>
      <c r="F102" s="111"/>
      <c r="G102" s="140"/>
      <c r="H102" s="111"/>
      <c r="I102" s="140"/>
      <c r="J102" s="111"/>
      <c r="K102" s="140"/>
      <c r="L102" s="111"/>
      <c r="M102" s="140"/>
      <c r="N102" s="111"/>
      <c r="O102" s="140"/>
      <c r="P102" s="137">
        <f t="shared" si="1"/>
        <v>1000</v>
      </c>
    </row>
    <row r="103" spans="1:16" s="93" customFormat="1" ht="25.5" customHeight="1">
      <c r="A103" s="108"/>
      <c r="B103" s="109">
        <v>43504</v>
      </c>
      <c r="C103" s="110" t="s">
        <v>531</v>
      </c>
      <c r="D103" s="111">
        <v>101</v>
      </c>
      <c r="E103" s="152">
        <v>1000</v>
      </c>
      <c r="F103" s="111"/>
      <c r="G103" s="140"/>
      <c r="H103" s="111"/>
      <c r="I103" s="140"/>
      <c r="J103" s="111"/>
      <c r="K103" s="140"/>
      <c r="L103" s="111"/>
      <c r="M103" s="140"/>
      <c r="N103" s="111"/>
      <c r="O103" s="140"/>
      <c r="P103" s="137">
        <f t="shared" si="1"/>
        <v>1000</v>
      </c>
    </row>
    <row r="104" spans="1:16" s="93" customFormat="1" ht="25.5" customHeight="1">
      <c r="A104" s="108"/>
      <c r="B104" s="109">
        <v>43505</v>
      </c>
      <c r="C104" s="110" t="s">
        <v>530</v>
      </c>
      <c r="D104" s="111">
        <v>101</v>
      </c>
      <c r="E104" s="152">
        <v>18440</v>
      </c>
      <c r="F104" s="111"/>
      <c r="G104" s="140"/>
      <c r="H104" s="111"/>
      <c r="I104" s="140"/>
      <c r="J104" s="111"/>
      <c r="K104" s="140"/>
      <c r="L104" s="111"/>
      <c r="M104" s="140"/>
      <c r="N104" s="111"/>
      <c r="O104" s="140"/>
      <c r="P104" s="137">
        <f t="shared" si="1"/>
        <v>18440</v>
      </c>
    </row>
    <row r="105" spans="1:16" s="93" customFormat="1" ht="25.5" customHeight="1">
      <c r="A105" s="108"/>
      <c r="B105" s="109">
        <v>43506</v>
      </c>
      <c r="C105" s="110" t="s">
        <v>529</v>
      </c>
      <c r="D105" s="111">
        <v>101</v>
      </c>
      <c r="E105" s="152">
        <v>98088</v>
      </c>
      <c r="F105" s="111"/>
      <c r="G105" s="140"/>
      <c r="H105" s="111"/>
      <c r="I105" s="140"/>
      <c r="J105" s="111"/>
      <c r="K105" s="140"/>
      <c r="L105" s="111"/>
      <c r="M105" s="140"/>
      <c r="N105" s="111"/>
      <c r="O105" s="140"/>
      <c r="P105" s="137">
        <f t="shared" si="1"/>
        <v>98088</v>
      </c>
    </row>
    <row r="106" spans="1:16" s="93" customFormat="1" ht="25.5" customHeight="1">
      <c r="A106" s="108"/>
      <c r="B106" s="109">
        <v>43507</v>
      </c>
      <c r="C106" s="110" t="s">
        <v>528</v>
      </c>
      <c r="D106" s="111">
        <v>101</v>
      </c>
      <c r="E106" s="152">
        <v>81325</v>
      </c>
      <c r="F106" s="111"/>
      <c r="G106" s="140"/>
      <c r="H106" s="111"/>
      <c r="I106" s="140"/>
      <c r="J106" s="111"/>
      <c r="K106" s="140"/>
      <c r="L106" s="111"/>
      <c r="M106" s="140"/>
      <c r="N106" s="111"/>
      <c r="O106" s="140"/>
      <c r="P106" s="137">
        <f t="shared" si="1"/>
        <v>81325</v>
      </c>
    </row>
    <row r="107" spans="1:16" s="93" customFormat="1" ht="25.5" customHeight="1">
      <c r="A107" s="108"/>
      <c r="B107" s="109">
        <v>43508</v>
      </c>
      <c r="C107" s="110" t="s">
        <v>527</v>
      </c>
      <c r="D107" s="111">
        <v>101</v>
      </c>
      <c r="E107" s="152">
        <v>1000</v>
      </c>
      <c r="F107" s="111"/>
      <c r="G107" s="140"/>
      <c r="H107" s="111"/>
      <c r="I107" s="140"/>
      <c r="J107" s="111"/>
      <c r="K107" s="140"/>
      <c r="L107" s="111"/>
      <c r="M107" s="140"/>
      <c r="N107" s="111"/>
      <c r="O107" s="140"/>
      <c r="P107" s="137">
        <f t="shared" si="1"/>
        <v>1000</v>
      </c>
    </row>
    <row r="108" spans="1:16" s="93" customFormat="1" ht="25.5" customHeight="1">
      <c r="A108" s="108"/>
      <c r="B108" s="109">
        <v>43509</v>
      </c>
      <c r="C108" s="110" t="s">
        <v>526</v>
      </c>
      <c r="D108" s="111">
        <v>101</v>
      </c>
      <c r="E108" s="152">
        <v>8000</v>
      </c>
      <c r="F108" s="111"/>
      <c r="G108" s="140"/>
      <c r="H108" s="111"/>
      <c r="I108" s="140"/>
      <c r="J108" s="111"/>
      <c r="K108" s="140"/>
      <c r="L108" s="111"/>
      <c r="M108" s="140"/>
      <c r="N108" s="111"/>
      <c r="O108" s="140"/>
      <c r="P108" s="137">
        <f t="shared" si="1"/>
        <v>8000</v>
      </c>
    </row>
    <row r="109" spans="1:16" s="93" customFormat="1" ht="25.5" customHeight="1">
      <c r="A109" s="104"/>
      <c r="B109" s="105">
        <v>43600</v>
      </c>
      <c r="C109" s="129" t="s">
        <v>525</v>
      </c>
      <c r="D109" s="107"/>
      <c r="E109" s="139">
        <f>SUM(E110:E112)</f>
        <v>17000</v>
      </c>
      <c r="F109" s="107"/>
      <c r="G109" s="139">
        <f>SUM(G110:G112)</f>
        <v>0</v>
      </c>
      <c r="H109" s="107"/>
      <c r="I109" s="139">
        <f>SUM(I110:I112)</f>
        <v>0</v>
      </c>
      <c r="J109" s="107"/>
      <c r="K109" s="139">
        <f>SUM(K110:K112)</f>
        <v>0</v>
      </c>
      <c r="L109" s="107"/>
      <c r="M109" s="139">
        <f>SUM(M110:M112)</f>
        <v>0</v>
      </c>
      <c r="N109" s="107"/>
      <c r="O109" s="139">
        <f>SUM(O110:O112)</f>
        <v>0</v>
      </c>
      <c r="P109" s="147">
        <f t="shared" si="1"/>
        <v>17000</v>
      </c>
    </row>
    <row r="110" spans="1:16" s="93" customFormat="1" ht="25.5" customHeight="1">
      <c r="A110" s="108"/>
      <c r="B110" s="109">
        <v>43601</v>
      </c>
      <c r="C110" s="110" t="s">
        <v>524</v>
      </c>
      <c r="D110" s="111">
        <v>101</v>
      </c>
      <c r="E110" s="152">
        <v>7500</v>
      </c>
      <c r="F110" s="111"/>
      <c r="G110" s="140"/>
      <c r="H110" s="111"/>
      <c r="I110" s="140"/>
      <c r="J110" s="111"/>
      <c r="K110" s="140"/>
      <c r="L110" s="111"/>
      <c r="M110" s="140"/>
      <c r="N110" s="111"/>
      <c r="O110" s="140"/>
      <c r="P110" s="137">
        <f t="shared" si="1"/>
        <v>7500</v>
      </c>
    </row>
    <row r="111" spans="1:16" s="93" customFormat="1" ht="25.5" customHeight="1">
      <c r="A111" s="108"/>
      <c r="B111" s="109">
        <v>43602</v>
      </c>
      <c r="C111" s="110" t="s">
        <v>523</v>
      </c>
      <c r="D111" s="111">
        <v>101</v>
      </c>
      <c r="E111" s="152">
        <v>7500</v>
      </c>
      <c r="F111" s="111"/>
      <c r="G111" s="140"/>
      <c r="H111" s="111"/>
      <c r="I111" s="140"/>
      <c r="J111" s="111"/>
      <c r="K111" s="140"/>
      <c r="L111" s="111"/>
      <c r="M111" s="140"/>
      <c r="N111" s="111"/>
      <c r="O111" s="140"/>
      <c r="P111" s="137">
        <f t="shared" si="1"/>
        <v>7500</v>
      </c>
    </row>
    <row r="112" spans="1:16" s="93" customFormat="1" ht="25.5" customHeight="1">
      <c r="A112" s="108"/>
      <c r="B112" s="109">
        <v>43603</v>
      </c>
      <c r="C112" s="110" t="s">
        <v>522</v>
      </c>
      <c r="D112" s="111">
        <v>101</v>
      </c>
      <c r="E112" s="152">
        <v>2000</v>
      </c>
      <c r="F112" s="111"/>
      <c r="G112" s="140"/>
      <c r="H112" s="111"/>
      <c r="I112" s="140"/>
      <c r="J112" s="111"/>
      <c r="K112" s="140"/>
      <c r="L112" s="111"/>
      <c r="M112" s="140"/>
      <c r="N112" s="111"/>
      <c r="O112" s="140"/>
      <c r="P112" s="137">
        <f t="shared" si="1"/>
        <v>2000</v>
      </c>
    </row>
    <row r="113" spans="1:16" s="93" customFormat="1" ht="25.5" customHeight="1">
      <c r="A113" s="104"/>
      <c r="B113" s="105">
        <v>43700</v>
      </c>
      <c r="C113" s="129" t="s">
        <v>521</v>
      </c>
      <c r="D113" s="107"/>
      <c r="E113" s="139">
        <f>SUM(E114:E127)</f>
        <v>340775</v>
      </c>
      <c r="F113" s="107"/>
      <c r="G113" s="139">
        <f>SUM(G114:G127)</f>
        <v>0</v>
      </c>
      <c r="H113" s="107"/>
      <c r="I113" s="139">
        <f>SUM(I114:I127)</f>
        <v>0</v>
      </c>
      <c r="J113" s="107"/>
      <c r="K113" s="139">
        <f>SUM(K114:K127)</f>
        <v>0</v>
      </c>
      <c r="L113" s="107"/>
      <c r="M113" s="139">
        <f>SUM(M114:M127)</f>
        <v>0</v>
      </c>
      <c r="N113" s="107"/>
      <c r="O113" s="139">
        <f>SUM(O114:O127)</f>
        <v>0</v>
      </c>
      <c r="P113" s="147">
        <f t="shared" si="1"/>
        <v>340775</v>
      </c>
    </row>
    <row r="114" spans="1:16" s="93" customFormat="1" ht="25.5" customHeight="1">
      <c r="A114" s="108"/>
      <c r="B114" s="109">
        <v>43701</v>
      </c>
      <c r="C114" s="110" t="s">
        <v>520</v>
      </c>
      <c r="D114" s="111">
        <v>101</v>
      </c>
      <c r="E114" s="152">
        <v>12000</v>
      </c>
      <c r="F114" s="111"/>
      <c r="G114" s="140"/>
      <c r="H114" s="111"/>
      <c r="I114" s="140"/>
      <c r="J114" s="111"/>
      <c r="K114" s="140"/>
      <c r="L114" s="111"/>
      <c r="M114" s="140"/>
      <c r="N114" s="111"/>
      <c r="O114" s="140"/>
      <c r="P114" s="137">
        <f t="shared" si="1"/>
        <v>12000</v>
      </c>
    </row>
    <row r="115" spans="1:16" s="93" customFormat="1" ht="25.5" customHeight="1">
      <c r="A115" s="108"/>
      <c r="B115" s="109">
        <v>43702</v>
      </c>
      <c r="C115" s="110" t="s">
        <v>519</v>
      </c>
      <c r="D115" s="111">
        <v>101</v>
      </c>
      <c r="E115" s="152">
        <v>220000</v>
      </c>
      <c r="F115" s="111"/>
      <c r="G115" s="140"/>
      <c r="H115" s="111"/>
      <c r="I115" s="140"/>
      <c r="J115" s="111"/>
      <c r="K115" s="140"/>
      <c r="L115" s="111"/>
      <c r="M115" s="140"/>
      <c r="N115" s="111"/>
      <c r="O115" s="140"/>
      <c r="P115" s="137">
        <f t="shared" si="1"/>
        <v>220000</v>
      </c>
    </row>
    <row r="116" spans="1:16" s="93" customFormat="1" ht="25.5" customHeight="1">
      <c r="A116" s="108"/>
      <c r="B116" s="109">
        <v>43703</v>
      </c>
      <c r="C116" s="110" t="s">
        <v>518</v>
      </c>
      <c r="D116" s="111">
        <v>101</v>
      </c>
      <c r="E116" s="152">
        <v>6500</v>
      </c>
      <c r="F116" s="111"/>
      <c r="G116" s="140"/>
      <c r="H116" s="111"/>
      <c r="I116" s="140"/>
      <c r="J116" s="111"/>
      <c r="K116" s="140"/>
      <c r="L116" s="111"/>
      <c r="M116" s="140"/>
      <c r="N116" s="111"/>
      <c r="O116" s="140"/>
      <c r="P116" s="137">
        <f t="shared" si="1"/>
        <v>6500</v>
      </c>
    </row>
    <row r="117" spans="1:16" s="93" customFormat="1" ht="25.5" customHeight="1">
      <c r="A117" s="108"/>
      <c r="B117" s="109">
        <v>43704</v>
      </c>
      <c r="C117" s="110" t="s">
        <v>517</v>
      </c>
      <c r="D117" s="111">
        <v>101</v>
      </c>
      <c r="E117" s="152">
        <v>12600</v>
      </c>
      <c r="F117" s="111"/>
      <c r="G117" s="140"/>
      <c r="H117" s="111"/>
      <c r="I117" s="140"/>
      <c r="J117" s="111"/>
      <c r="K117" s="140"/>
      <c r="L117" s="111"/>
      <c r="M117" s="140"/>
      <c r="N117" s="111"/>
      <c r="O117" s="140"/>
      <c r="P117" s="137">
        <f t="shared" si="1"/>
        <v>12600</v>
      </c>
    </row>
    <row r="118" spans="1:16" s="93" customFormat="1" ht="25.5" customHeight="1">
      <c r="A118" s="108"/>
      <c r="B118" s="109">
        <v>43705</v>
      </c>
      <c r="C118" s="110" t="s">
        <v>516</v>
      </c>
      <c r="D118" s="111">
        <v>101</v>
      </c>
      <c r="E118" s="152">
        <v>7875</v>
      </c>
      <c r="F118" s="111"/>
      <c r="G118" s="140"/>
      <c r="H118" s="111"/>
      <c r="I118" s="140"/>
      <c r="J118" s="111"/>
      <c r="K118" s="140"/>
      <c r="L118" s="111"/>
      <c r="M118" s="140"/>
      <c r="N118" s="111"/>
      <c r="O118" s="140"/>
      <c r="P118" s="137">
        <f t="shared" si="1"/>
        <v>7875</v>
      </c>
    </row>
    <row r="119" spans="1:16" s="93" customFormat="1" ht="25.5" customHeight="1">
      <c r="A119" s="108"/>
      <c r="B119" s="109">
        <v>43706</v>
      </c>
      <c r="C119" s="110" t="s">
        <v>515</v>
      </c>
      <c r="D119" s="111">
        <v>101</v>
      </c>
      <c r="E119" s="152"/>
      <c r="F119" s="111"/>
      <c r="G119" s="140"/>
      <c r="H119" s="111"/>
      <c r="I119" s="140"/>
      <c r="J119" s="111"/>
      <c r="K119" s="140"/>
      <c r="L119" s="111"/>
      <c r="M119" s="140"/>
      <c r="N119" s="111"/>
      <c r="O119" s="140"/>
      <c r="P119" s="137">
        <f t="shared" si="1"/>
        <v>0</v>
      </c>
    </row>
    <row r="120" spans="1:16" s="93" customFormat="1" ht="25.5" customHeight="1">
      <c r="A120" s="108"/>
      <c r="B120" s="109">
        <v>43707</v>
      </c>
      <c r="C120" s="110" t="s">
        <v>514</v>
      </c>
      <c r="D120" s="111">
        <v>101</v>
      </c>
      <c r="E120" s="152"/>
      <c r="F120" s="111"/>
      <c r="G120" s="140"/>
      <c r="H120" s="111"/>
      <c r="I120" s="140"/>
      <c r="J120" s="111"/>
      <c r="K120" s="140"/>
      <c r="L120" s="111"/>
      <c r="M120" s="140"/>
      <c r="N120" s="111"/>
      <c r="O120" s="140"/>
      <c r="P120" s="137">
        <f t="shared" si="1"/>
        <v>0</v>
      </c>
    </row>
    <row r="121" spans="1:16" s="93" customFormat="1" ht="25.5" customHeight="1">
      <c r="A121" s="108"/>
      <c r="B121" s="109">
        <v>43708</v>
      </c>
      <c r="C121" s="110" t="s">
        <v>513</v>
      </c>
      <c r="D121" s="111">
        <v>101</v>
      </c>
      <c r="E121" s="152"/>
      <c r="F121" s="111"/>
      <c r="G121" s="140"/>
      <c r="H121" s="111"/>
      <c r="I121" s="140"/>
      <c r="J121" s="111"/>
      <c r="K121" s="140"/>
      <c r="L121" s="111"/>
      <c r="M121" s="140"/>
      <c r="N121" s="111"/>
      <c r="O121" s="140"/>
      <c r="P121" s="137">
        <f t="shared" si="1"/>
        <v>0</v>
      </c>
    </row>
    <row r="122" spans="1:16" s="93" customFormat="1" ht="25.5" customHeight="1">
      <c r="A122" s="108"/>
      <c r="B122" s="109">
        <v>43709</v>
      </c>
      <c r="C122" s="110" t="s">
        <v>512</v>
      </c>
      <c r="D122" s="111">
        <v>101</v>
      </c>
      <c r="E122" s="152"/>
      <c r="F122" s="111"/>
      <c r="G122" s="140"/>
      <c r="H122" s="111"/>
      <c r="I122" s="140"/>
      <c r="J122" s="111"/>
      <c r="K122" s="140"/>
      <c r="L122" s="111"/>
      <c r="M122" s="140"/>
      <c r="N122" s="111"/>
      <c r="O122" s="140"/>
      <c r="P122" s="137">
        <f t="shared" si="1"/>
        <v>0</v>
      </c>
    </row>
    <row r="123" spans="1:16" s="93" customFormat="1" ht="25.5" customHeight="1">
      <c r="A123" s="108"/>
      <c r="B123" s="109">
        <v>43710</v>
      </c>
      <c r="C123" s="110" t="s">
        <v>511</v>
      </c>
      <c r="D123" s="111">
        <v>101</v>
      </c>
      <c r="E123" s="152">
        <v>5000</v>
      </c>
      <c r="F123" s="111"/>
      <c r="G123" s="140"/>
      <c r="H123" s="111"/>
      <c r="I123" s="140"/>
      <c r="J123" s="111"/>
      <c r="K123" s="140"/>
      <c r="L123" s="111"/>
      <c r="M123" s="140"/>
      <c r="N123" s="111"/>
      <c r="O123" s="140"/>
      <c r="P123" s="137">
        <f t="shared" si="1"/>
        <v>5000</v>
      </c>
    </row>
    <row r="124" spans="1:16" s="93" customFormat="1" ht="25.5" customHeight="1">
      <c r="A124" s="108"/>
      <c r="B124" s="109">
        <v>43711</v>
      </c>
      <c r="C124" s="110" t="s">
        <v>510</v>
      </c>
      <c r="D124" s="111">
        <v>101</v>
      </c>
      <c r="E124" s="152"/>
      <c r="F124" s="111"/>
      <c r="G124" s="140"/>
      <c r="H124" s="111"/>
      <c r="I124" s="140"/>
      <c r="J124" s="111"/>
      <c r="K124" s="140"/>
      <c r="L124" s="111"/>
      <c r="M124" s="140"/>
      <c r="N124" s="111"/>
      <c r="O124" s="140"/>
      <c r="P124" s="137">
        <f t="shared" si="1"/>
        <v>0</v>
      </c>
    </row>
    <row r="125" spans="1:16" s="93" customFormat="1" ht="25.5" customHeight="1">
      <c r="A125" s="108"/>
      <c r="B125" s="109">
        <v>43712</v>
      </c>
      <c r="C125" s="110" t="s">
        <v>509</v>
      </c>
      <c r="D125" s="111">
        <v>101</v>
      </c>
      <c r="E125" s="152">
        <v>69300</v>
      </c>
      <c r="F125" s="111"/>
      <c r="G125" s="140"/>
      <c r="H125" s="111"/>
      <c r="I125" s="140"/>
      <c r="J125" s="111"/>
      <c r="K125" s="140"/>
      <c r="L125" s="111"/>
      <c r="M125" s="140"/>
      <c r="N125" s="111"/>
      <c r="O125" s="140"/>
      <c r="P125" s="137">
        <f t="shared" si="1"/>
        <v>69300</v>
      </c>
    </row>
    <row r="126" spans="1:16" s="93" customFormat="1" ht="25.5" customHeight="1">
      <c r="A126" s="108"/>
      <c r="B126" s="109">
        <v>43713</v>
      </c>
      <c r="C126" s="110" t="s">
        <v>508</v>
      </c>
      <c r="D126" s="111">
        <v>101</v>
      </c>
      <c r="E126" s="152">
        <v>1000</v>
      </c>
      <c r="F126" s="111"/>
      <c r="G126" s="140"/>
      <c r="H126" s="111"/>
      <c r="I126" s="140"/>
      <c r="J126" s="111"/>
      <c r="K126" s="140"/>
      <c r="L126" s="111"/>
      <c r="M126" s="140"/>
      <c r="N126" s="111"/>
      <c r="O126" s="140"/>
      <c r="P126" s="137">
        <f t="shared" si="1"/>
        <v>1000</v>
      </c>
    </row>
    <row r="127" spans="1:16" s="93" customFormat="1" ht="25.5" customHeight="1">
      <c r="A127" s="108"/>
      <c r="B127" s="109">
        <v>43714</v>
      </c>
      <c r="C127" s="110" t="s">
        <v>507</v>
      </c>
      <c r="D127" s="111">
        <v>101</v>
      </c>
      <c r="E127" s="152">
        <v>6500</v>
      </c>
      <c r="F127" s="111"/>
      <c r="G127" s="140"/>
      <c r="H127" s="111"/>
      <c r="I127" s="140"/>
      <c r="J127" s="111"/>
      <c r="K127" s="140"/>
      <c r="L127" s="111"/>
      <c r="M127" s="140"/>
      <c r="N127" s="111"/>
      <c r="O127" s="140"/>
      <c r="P127" s="137">
        <f t="shared" si="1"/>
        <v>6500</v>
      </c>
    </row>
    <row r="128" spans="1:16" s="93" customFormat="1" ht="25.5" customHeight="1">
      <c r="A128" s="104"/>
      <c r="B128" s="105">
        <v>43800</v>
      </c>
      <c r="C128" s="129" t="s">
        <v>506</v>
      </c>
      <c r="D128" s="107"/>
      <c r="E128" s="139">
        <f>SUM(E129:E134)</f>
        <v>258250</v>
      </c>
      <c r="F128" s="107"/>
      <c r="G128" s="139">
        <f>SUM(G129:G134)</f>
        <v>0</v>
      </c>
      <c r="H128" s="107"/>
      <c r="I128" s="139">
        <f>SUM(I129:I134)</f>
        <v>0</v>
      </c>
      <c r="J128" s="107"/>
      <c r="K128" s="139">
        <f>SUM(K129:K134)</f>
        <v>0</v>
      </c>
      <c r="L128" s="107"/>
      <c r="M128" s="139">
        <f>SUM(M129:M134)</f>
        <v>0</v>
      </c>
      <c r="N128" s="107"/>
      <c r="O128" s="139">
        <f>SUM(O129:O134)</f>
        <v>0</v>
      </c>
      <c r="P128" s="147">
        <f t="shared" si="1"/>
        <v>258250</v>
      </c>
    </row>
    <row r="129" spans="1:16" s="93" customFormat="1" ht="25.5" customHeight="1">
      <c r="A129" s="108"/>
      <c r="B129" s="109">
        <v>43801</v>
      </c>
      <c r="C129" s="110" t="s">
        <v>505</v>
      </c>
      <c r="D129" s="111">
        <v>101</v>
      </c>
      <c r="E129" s="152">
        <v>500</v>
      </c>
      <c r="F129" s="111"/>
      <c r="G129" s="140"/>
      <c r="H129" s="111"/>
      <c r="I129" s="140"/>
      <c r="J129" s="111"/>
      <c r="K129" s="140"/>
      <c r="L129" s="111"/>
      <c r="M129" s="140"/>
      <c r="N129" s="111"/>
      <c r="O129" s="140"/>
      <c r="P129" s="137">
        <f t="shared" si="1"/>
        <v>500</v>
      </c>
    </row>
    <row r="130" spans="1:16" s="93" customFormat="1" ht="25.5" customHeight="1">
      <c r="A130" s="108"/>
      <c r="B130" s="109">
        <v>43802</v>
      </c>
      <c r="C130" s="110" t="s">
        <v>504</v>
      </c>
      <c r="D130" s="111">
        <v>101</v>
      </c>
      <c r="E130" s="152">
        <v>71400</v>
      </c>
      <c r="F130" s="111"/>
      <c r="G130" s="140"/>
      <c r="H130" s="111"/>
      <c r="I130" s="140"/>
      <c r="J130" s="111"/>
      <c r="K130" s="140"/>
      <c r="L130" s="111"/>
      <c r="M130" s="140"/>
      <c r="N130" s="111"/>
      <c r="O130" s="140"/>
      <c r="P130" s="137">
        <f t="shared" si="1"/>
        <v>71400</v>
      </c>
    </row>
    <row r="131" spans="1:16" s="93" customFormat="1" ht="25.5" customHeight="1">
      <c r="A131" s="108"/>
      <c r="B131" s="109">
        <v>43803</v>
      </c>
      <c r="C131" s="110" t="s">
        <v>503</v>
      </c>
      <c r="D131" s="111">
        <v>101</v>
      </c>
      <c r="E131" s="152">
        <v>1000</v>
      </c>
      <c r="F131" s="111"/>
      <c r="G131" s="140"/>
      <c r="H131" s="111"/>
      <c r="I131" s="140"/>
      <c r="J131" s="111"/>
      <c r="K131" s="140"/>
      <c r="L131" s="111"/>
      <c r="M131" s="140"/>
      <c r="N131" s="111"/>
      <c r="O131" s="140"/>
      <c r="P131" s="137">
        <f t="shared" si="1"/>
        <v>1000</v>
      </c>
    </row>
    <row r="132" spans="1:16" s="93" customFormat="1" ht="25.5" customHeight="1">
      <c r="A132" s="108"/>
      <c r="B132" s="109">
        <v>43804</v>
      </c>
      <c r="C132" s="110" t="s">
        <v>502</v>
      </c>
      <c r="D132" s="111">
        <v>101</v>
      </c>
      <c r="E132" s="152">
        <v>10000</v>
      </c>
      <c r="F132" s="111"/>
      <c r="G132" s="140"/>
      <c r="H132" s="111"/>
      <c r="I132" s="140"/>
      <c r="J132" s="111"/>
      <c r="K132" s="140"/>
      <c r="L132" s="111"/>
      <c r="M132" s="140"/>
      <c r="N132" s="111"/>
      <c r="O132" s="140"/>
      <c r="P132" s="137">
        <f t="shared" si="1"/>
        <v>10000</v>
      </c>
    </row>
    <row r="133" spans="1:16" s="93" customFormat="1" ht="25.5" customHeight="1">
      <c r="A133" s="108"/>
      <c r="B133" s="109">
        <v>43805</v>
      </c>
      <c r="C133" s="110" t="s">
        <v>501</v>
      </c>
      <c r="D133" s="111">
        <v>101</v>
      </c>
      <c r="E133" s="152">
        <v>168000</v>
      </c>
      <c r="F133" s="111"/>
      <c r="G133" s="140"/>
      <c r="H133" s="111"/>
      <c r="I133" s="140"/>
      <c r="J133" s="111"/>
      <c r="K133" s="140"/>
      <c r="L133" s="111"/>
      <c r="M133" s="140"/>
      <c r="N133" s="111"/>
      <c r="O133" s="140"/>
      <c r="P133" s="137">
        <f t="shared" ref="P133:P196" si="2">SUM(E133+G133+I133+K133+M133+O133)</f>
        <v>168000</v>
      </c>
    </row>
    <row r="134" spans="1:16" s="93" customFormat="1" ht="25.5" customHeight="1">
      <c r="A134" s="108"/>
      <c r="B134" s="109">
        <v>43806</v>
      </c>
      <c r="C134" s="110" t="s">
        <v>500</v>
      </c>
      <c r="D134" s="111">
        <v>101</v>
      </c>
      <c r="E134" s="152">
        <v>7350</v>
      </c>
      <c r="F134" s="111"/>
      <c r="G134" s="140"/>
      <c r="H134" s="111"/>
      <c r="I134" s="140"/>
      <c r="J134" s="111"/>
      <c r="K134" s="140"/>
      <c r="L134" s="111"/>
      <c r="M134" s="140"/>
      <c r="N134" s="111"/>
      <c r="O134" s="140"/>
      <c r="P134" s="137">
        <f t="shared" si="2"/>
        <v>7350</v>
      </c>
    </row>
    <row r="135" spans="1:16" s="93" customFormat="1" ht="25.5" customHeight="1">
      <c r="A135" s="104"/>
      <c r="B135" s="105">
        <v>43900</v>
      </c>
      <c r="C135" s="129" t="s">
        <v>444</v>
      </c>
      <c r="D135" s="107"/>
      <c r="E135" s="139">
        <f>SUM(E136:E140)</f>
        <v>75600</v>
      </c>
      <c r="F135" s="107"/>
      <c r="G135" s="139">
        <f>SUM(G136:G140)</f>
        <v>0</v>
      </c>
      <c r="H135" s="107"/>
      <c r="I135" s="139">
        <f>SUM(I136:I140)</f>
        <v>0</v>
      </c>
      <c r="J135" s="107"/>
      <c r="K135" s="139">
        <f>SUM(K136:K140)</f>
        <v>0</v>
      </c>
      <c r="L135" s="107"/>
      <c r="M135" s="139">
        <f>SUM(M136:M140)</f>
        <v>0</v>
      </c>
      <c r="N135" s="107"/>
      <c r="O135" s="139">
        <f>SUM(O136:O140)</f>
        <v>0</v>
      </c>
      <c r="P135" s="147">
        <f t="shared" si="2"/>
        <v>75600</v>
      </c>
    </row>
    <row r="136" spans="1:16" s="93" customFormat="1" ht="25.5" customHeight="1">
      <c r="A136" s="108"/>
      <c r="B136" s="109">
        <v>43901</v>
      </c>
      <c r="C136" s="115" t="s">
        <v>443</v>
      </c>
      <c r="D136" s="111">
        <v>101</v>
      </c>
      <c r="E136" s="152">
        <v>13600</v>
      </c>
      <c r="F136" s="111"/>
      <c r="G136" s="140"/>
      <c r="H136" s="111"/>
      <c r="I136" s="140"/>
      <c r="J136" s="111"/>
      <c r="K136" s="140"/>
      <c r="L136" s="111"/>
      <c r="M136" s="140"/>
      <c r="N136" s="111"/>
      <c r="O136" s="140"/>
      <c r="P136" s="137">
        <f t="shared" si="2"/>
        <v>13600</v>
      </c>
    </row>
    <row r="137" spans="1:16" s="93" customFormat="1" ht="25.5" customHeight="1">
      <c r="A137" s="108"/>
      <c r="B137" s="109">
        <v>43902</v>
      </c>
      <c r="C137" s="115" t="s">
        <v>442</v>
      </c>
      <c r="D137" s="111">
        <v>101</v>
      </c>
      <c r="E137" s="152">
        <v>60000</v>
      </c>
      <c r="F137" s="111"/>
      <c r="G137" s="140"/>
      <c r="H137" s="111"/>
      <c r="I137" s="140"/>
      <c r="J137" s="111"/>
      <c r="K137" s="140"/>
      <c r="L137" s="111"/>
      <c r="M137" s="140"/>
      <c r="N137" s="111"/>
      <c r="O137" s="140"/>
      <c r="P137" s="137">
        <f t="shared" si="2"/>
        <v>60000</v>
      </c>
    </row>
    <row r="138" spans="1:16" s="93" customFormat="1" ht="25.5" customHeight="1">
      <c r="A138" s="108"/>
      <c r="B138" s="109">
        <v>43903</v>
      </c>
      <c r="C138" s="115" t="s">
        <v>441</v>
      </c>
      <c r="D138" s="111">
        <v>101</v>
      </c>
      <c r="E138" s="152">
        <v>1000</v>
      </c>
      <c r="F138" s="111"/>
      <c r="G138" s="140"/>
      <c r="H138" s="111"/>
      <c r="I138" s="140"/>
      <c r="J138" s="111"/>
      <c r="K138" s="140"/>
      <c r="L138" s="111"/>
      <c r="M138" s="140"/>
      <c r="N138" s="111"/>
      <c r="O138" s="140"/>
      <c r="P138" s="137">
        <f t="shared" si="2"/>
        <v>1000</v>
      </c>
    </row>
    <row r="139" spans="1:16" s="93" customFormat="1" ht="25.5" customHeight="1">
      <c r="A139" s="108"/>
      <c r="B139" s="109">
        <v>43904</v>
      </c>
      <c r="C139" s="115" t="s">
        <v>440</v>
      </c>
      <c r="D139" s="111">
        <v>101</v>
      </c>
      <c r="E139" s="152">
        <v>1000</v>
      </c>
      <c r="F139" s="111"/>
      <c r="G139" s="140"/>
      <c r="H139" s="111"/>
      <c r="I139" s="140"/>
      <c r="J139" s="111"/>
      <c r="K139" s="140"/>
      <c r="L139" s="111"/>
      <c r="M139" s="140"/>
      <c r="N139" s="111"/>
      <c r="O139" s="140"/>
      <c r="P139" s="137">
        <f t="shared" si="2"/>
        <v>1000</v>
      </c>
    </row>
    <row r="140" spans="1:16" s="93" customFormat="1" ht="25.5" customHeight="1">
      <c r="A140" s="108"/>
      <c r="B140" s="109">
        <v>43905</v>
      </c>
      <c r="C140" s="115" t="s">
        <v>1357</v>
      </c>
      <c r="D140" s="111">
        <v>101</v>
      </c>
      <c r="E140" s="152"/>
      <c r="F140" s="111"/>
      <c r="G140" s="140"/>
      <c r="H140" s="111"/>
      <c r="I140" s="140"/>
      <c r="J140" s="111"/>
      <c r="K140" s="140"/>
      <c r="L140" s="111"/>
      <c r="M140" s="140"/>
      <c r="N140" s="111"/>
      <c r="O140" s="140"/>
      <c r="P140" s="137">
        <f t="shared" si="2"/>
        <v>0</v>
      </c>
    </row>
    <row r="141" spans="1:16" s="93" customFormat="1" ht="25.5" customHeight="1">
      <c r="A141" s="100">
        <v>44</v>
      </c>
      <c r="B141" s="118"/>
      <c r="C141" s="122" t="s">
        <v>497</v>
      </c>
      <c r="D141" s="103"/>
      <c r="E141" s="138">
        <f>E142+E160+E171+E185</f>
        <v>693405</v>
      </c>
      <c r="F141" s="103"/>
      <c r="G141" s="138">
        <f>G142+G160+G171+G185</f>
        <v>0</v>
      </c>
      <c r="H141" s="103"/>
      <c r="I141" s="138">
        <f>I142+I160+I171+I185</f>
        <v>0</v>
      </c>
      <c r="J141" s="103"/>
      <c r="K141" s="138">
        <f>K142+K160+K171+K185</f>
        <v>0</v>
      </c>
      <c r="L141" s="103"/>
      <c r="M141" s="138">
        <f>M142+M160+M171+M185</f>
        <v>0</v>
      </c>
      <c r="N141" s="103"/>
      <c r="O141" s="138">
        <f>O142+O160+O171+O185</f>
        <v>0</v>
      </c>
      <c r="P141" s="147">
        <f t="shared" si="2"/>
        <v>693405</v>
      </c>
    </row>
    <row r="142" spans="1:16" s="93" customFormat="1" ht="25.5" customHeight="1">
      <c r="A142" s="104"/>
      <c r="B142" s="105">
        <v>44100</v>
      </c>
      <c r="C142" s="129" t="s">
        <v>496</v>
      </c>
      <c r="D142" s="107"/>
      <c r="E142" s="139">
        <f>SUM(E143:E159)</f>
        <v>249680</v>
      </c>
      <c r="F142" s="107"/>
      <c r="G142" s="139">
        <f>SUM(G143:G159)</f>
        <v>0</v>
      </c>
      <c r="H142" s="107"/>
      <c r="I142" s="139">
        <f>SUM(I143:I159)</f>
        <v>0</v>
      </c>
      <c r="J142" s="107"/>
      <c r="K142" s="139">
        <f>SUM(K143:K159)</f>
        <v>0</v>
      </c>
      <c r="L142" s="107"/>
      <c r="M142" s="139">
        <f>SUM(M143:M159)</f>
        <v>0</v>
      </c>
      <c r="N142" s="107"/>
      <c r="O142" s="139">
        <f>SUM(O143:O159)</f>
        <v>0</v>
      </c>
      <c r="P142" s="147">
        <f t="shared" si="2"/>
        <v>249680</v>
      </c>
    </row>
    <row r="143" spans="1:16" s="93" customFormat="1" ht="25.5" customHeight="1">
      <c r="A143" s="108"/>
      <c r="B143" s="109">
        <v>44101</v>
      </c>
      <c r="C143" s="115" t="s">
        <v>495</v>
      </c>
      <c r="D143" s="111">
        <v>101</v>
      </c>
      <c r="E143" s="152">
        <v>6300</v>
      </c>
      <c r="F143" s="111"/>
      <c r="G143" s="140"/>
      <c r="H143" s="111"/>
      <c r="I143" s="140"/>
      <c r="J143" s="111"/>
      <c r="K143" s="140"/>
      <c r="L143" s="111"/>
      <c r="M143" s="140"/>
      <c r="N143" s="111"/>
      <c r="O143" s="140"/>
      <c r="P143" s="137">
        <f t="shared" si="2"/>
        <v>6300</v>
      </c>
    </row>
    <row r="144" spans="1:16" s="93" customFormat="1" ht="25.5" customHeight="1">
      <c r="A144" s="108"/>
      <c r="B144" s="109">
        <v>44102</v>
      </c>
      <c r="C144" s="115" t="s">
        <v>494</v>
      </c>
      <c r="D144" s="111">
        <v>101</v>
      </c>
      <c r="E144" s="152">
        <v>36750</v>
      </c>
      <c r="F144" s="111"/>
      <c r="G144" s="140"/>
      <c r="H144" s="111"/>
      <c r="I144" s="140"/>
      <c r="J144" s="111"/>
      <c r="K144" s="140"/>
      <c r="L144" s="111"/>
      <c r="M144" s="140"/>
      <c r="N144" s="111"/>
      <c r="O144" s="140"/>
      <c r="P144" s="137">
        <f t="shared" si="2"/>
        <v>36750</v>
      </c>
    </row>
    <row r="145" spans="1:16" s="93" customFormat="1" ht="25.5" customHeight="1">
      <c r="A145" s="108"/>
      <c r="B145" s="109">
        <v>44103</v>
      </c>
      <c r="C145" s="115" t="s">
        <v>493</v>
      </c>
      <c r="D145" s="111">
        <v>101</v>
      </c>
      <c r="E145" s="152">
        <v>1000</v>
      </c>
      <c r="F145" s="111"/>
      <c r="G145" s="140"/>
      <c r="H145" s="111"/>
      <c r="I145" s="140"/>
      <c r="J145" s="111"/>
      <c r="K145" s="140"/>
      <c r="L145" s="111"/>
      <c r="M145" s="140"/>
      <c r="N145" s="111"/>
      <c r="O145" s="140"/>
      <c r="P145" s="137">
        <f t="shared" si="2"/>
        <v>1000</v>
      </c>
    </row>
    <row r="146" spans="1:16" s="93" customFormat="1" ht="25.5" customHeight="1">
      <c r="A146" s="108"/>
      <c r="B146" s="109">
        <v>44104</v>
      </c>
      <c r="C146" s="115" t="s">
        <v>492</v>
      </c>
      <c r="D146" s="111">
        <v>101</v>
      </c>
      <c r="E146" s="152">
        <v>1470</v>
      </c>
      <c r="F146" s="111"/>
      <c r="G146" s="140"/>
      <c r="H146" s="111"/>
      <c r="I146" s="140"/>
      <c r="J146" s="111"/>
      <c r="K146" s="140"/>
      <c r="L146" s="111"/>
      <c r="M146" s="140"/>
      <c r="N146" s="111"/>
      <c r="O146" s="140"/>
      <c r="P146" s="137">
        <f t="shared" si="2"/>
        <v>1470</v>
      </c>
    </row>
    <row r="147" spans="1:16" s="93" customFormat="1" ht="25.5" customHeight="1">
      <c r="A147" s="108"/>
      <c r="B147" s="109">
        <v>44105</v>
      </c>
      <c r="C147" s="115" t="s">
        <v>491</v>
      </c>
      <c r="D147" s="111">
        <v>101</v>
      </c>
      <c r="E147" s="152">
        <v>0</v>
      </c>
      <c r="F147" s="111"/>
      <c r="G147" s="140"/>
      <c r="H147" s="111"/>
      <c r="I147" s="140"/>
      <c r="J147" s="111"/>
      <c r="K147" s="140"/>
      <c r="L147" s="111"/>
      <c r="M147" s="140"/>
      <c r="N147" s="111"/>
      <c r="O147" s="140"/>
      <c r="P147" s="137">
        <f t="shared" si="2"/>
        <v>0</v>
      </c>
    </row>
    <row r="148" spans="1:16" s="93" customFormat="1" ht="25.5" customHeight="1">
      <c r="A148" s="108"/>
      <c r="B148" s="109">
        <v>44106</v>
      </c>
      <c r="C148" s="115" t="s">
        <v>490</v>
      </c>
      <c r="D148" s="111">
        <v>101</v>
      </c>
      <c r="E148" s="152">
        <v>3360</v>
      </c>
      <c r="F148" s="111"/>
      <c r="G148" s="140"/>
      <c r="H148" s="111"/>
      <c r="I148" s="140"/>
      <c r="J148" s="111"/>
      <c r="K148" s="140"/>
      <c r="L148" s="111"/>
      <c r="M148" s="140"/>
      <c r="N148" s="111"/>
      <c r="O148" s="140"/>
      <c r="P148" s="137">
        <f t="shared" si="2"/>
        <v>3360</v>
      </c>
    </row>
    <row r="149" spans="1:16" s="93" customFormat="1" ht="25.5" customHeight="1">
      <c r="A149" s="108"/>
      <c r="B149" s="109">
        <v>44107</v>
      </c>
      <c r="C149" s="115" t="s">
        <v>489</v>
      </c>
      <c r="D149" s="111">
        <v>101</v>
      </c>
      <c r="E149" s="152">
        <v>3300</v>
      </c>
      <c r="F149" s="111"/>
      <c r="G149" s="140"/>
      <c r="H149" s="111"/>
      <c r="I149" s="140"/>
      <c r="J149" s="111"/>
      <c r="K149" s="140"/>
      <c r="L149" s="111"/>
      <c r="M149" s="140"/>
      <c r="N149" s="111"/>
      <c r="O149" s="140"/>
      <c r="P149" s="137">
        <f t="shared" si="2"/>
        <v>3300</v>
      </c>
    </row>
    <row r="150" spans="1:16" s="93" customFormat="1" ht="25.5" customHeight="1">
      <c r="A150" s="108"/>
      <c r="B150" s="109">
        <v>44108</v>
      </c>
      <c r="C150" s="115" t="s">
        <v>488</v>
      </c>
      <c r="D150" s="111">
        <v>101</v>
      </c>
      <c r="E150" s="152"/>
      <c r="F150" s="111"/>
      <c r="G150" s="140"/>
      <c r="H150" s="111"/>
      <c r="I150" s="140"/>
      <c r="J150" s="111"/>
      <c r="K150" s="140"/>
      <c r="L150" s="111"/>
      <c r="M150" s="140"/>
      <c r="N150" s="111"/>
      <c r="O150" s="140"/>
      <c r="P150" s="137">
        <f t="shared" si="2"/>
        <v>0</v>
      </c>
    </row>
    <row r="151" spans="1:16" s="93" customFormat="1" ht="25.5" customHeight="1">
      <c r="A151" s="108"/>
      <c r="B151" s="109">
        <v>44109</v>
      </c>
      <c r="C151" s="115" t="s">
        <v>487</v>
      </c>
      <c r="D151" s="111">
        <v>101</v>
      </c>
      <c r="E151" s="152">
        <v>1000</v>
      </c>
      <c r="F151" s="111"/>
      <c r="G151" s="140"/>
      <c r="H151" s="111"/>
      <c r="I151" s="140"/>
      <c r="J151" s="111"/>
      <c r="K151" s="140"/>
      <c r="L151" s="111"/>
      <c r="M151" s="140"/>
      <c r="N151" s="111"/>
      <c r="O151" s="140"/>
      <c r="P151" s="137">
        <f t="shared" si="2"/>
        <v>1000</v>
      </c>
    </row>
    <row r="152" spans="1:16" s="93" customFormat="1" ht="25.5" customHeight="1">
      <c r="A152" s="108"/>
      <c r="B152" s="109">
        <v>44110</v>
      </c>
      <c r="C152" s="115" t="s">
        <v>486</v>
      </c>
      <c r="D152" s="111">
        <v>101</v>
      </c>
      <c r="E152" s="152">
        <v>86100</v>
      </c>
      <c r="F152" s="111"/>
      <c r="G152" s="140"/>
      <c r="H152" s="111"/>
      <c r="I152" s="140"/>
      <c r="J152" s="111"/>
      <c r="K152" s="140"/>
      <c r="L152" s="111"/>
      <c r="M152" s="140"/>
      <c r="N152" s="111"/>
      <c r="O152" s="140"/>
      <c r="P152" s="137">
        <f t="shared" si="2"/>
        <v>86100</v>
      </c>
    </row>
    <row r="153" spans="1:16" s="93" customFormat="1" ht="25.5" customHeight="1">
      <c r="A153" s="108"/>
      <c r="B153" s="109">
        <v>44111</v>
      </c>
      <c r="C153" s="115" t="s">
        <v>485</v>
      </c>
      <c r="D153" s="111">
        <v>101</v>
      </c>
      <c r="E153" s="152">
        <v>40950</v>
      </c>
      <c r="F153" s="111"/>
      <c r="G153" s="140"/>
      <c r="H153" s="111"/>
      <c r="I153" s="140"/>
      <c r="J153" s="111"/>
      <c r="K153" s="140"/>
      <c r="L153" s="111"/>
      <c r="M153" s="140"/>
      <c r="N153" s="111"/>
      <c r="O153" s="140"/>
      <c r="P153" s="137">
        <f t="shared" si="2"/>
        <v>40950</v>
      </c>
    </row>
    <row r="154" spans="1:16" s="93" customFormat="1" ht="25.5" customHeight="1">
      <c r="A154" s="108"/>
      <c r="B154" s="109">
        <v>44112</v>
      </c>
      <c r="C154" s="115" t="s">
        <v>484</v>
      </c>
      <c r="D154" s="111">
        <v>101</v>
      </c>
      <c r="E154" s="152">
        <v>1700</v>
      </c>
      <c r="F154" s="111"/>
      <c r="G154" s="140"/>
      <c r="H154" s="111"/>
      <c r="I154" s="140"/>
      <c r="J154" s="111"/>
      <c r="K154" s="140"/>
      <c r="L154" s="111"/>
      <c r="M154" s="140"/>
      <c r="N154" s="111"/>
      <c r="O154" s="140"/>
      <c r="P154" s="137">
        <f t="shared" si="2"/>
        <v>1700</v>
      </c>
    </row>
    <row r="155" spans="1:16" s="93" customFormat="1" ht="25.5" customHeight="1">
      <c r="A155" s="108"/>
      <c r="B155" s="109">
        <v>44113</v>
      </c>
      <c r="C155" s="115" t="s">
        <v>483</v>
      </c>
      <c r="D155" s="111">
        <v>101</v>
      </c>
      <c r="E155" s="152">
        <v>1000</v>
      </c>
      <c r="F155" s="111"/>
      <c r="G155" s="140"/>
      <c r="H155" s="111"/>
      <c r="I155" s="140"/>
      <c r="J155" s="111"/>
      <c r="K155" s="140"/>
      <c r="L155" s="111"/>
      <c r="M155" s="140"/>
      <c r="N155" s="111"/>
      <c r="O155" s="140"/>
      <c r="P155" s="137">
        <f t="shared" si="2"/>
        <v>1000</v>
      </c>
    </row>
    <row r="156" spans="1:16" s="93" customFormat="1" ht="25.5" customHeight="1">
      <c r="A156" s="108"/>
      <c r="B156" s="109">
        <v>44114</v>
      </c>
      <c r="C156" s="115" t="s">
        <v>482</v>
      </c>
      <c r="D156" s="111">
        <v>101</v>
      </c>
      <c r="E156" s="152">
        <v>57750</v>
      </c>
      <c r="F156" s="111"/>
      <c r="G156" s="140"/>
      <c r="H156" s="111"/>
      <c r="I156" s="140"/>
      <c r="J156" s="111"/>
      <c r="K156" s="140"/>
      <c r="L156" s="111"/>
      <c r="M156" s="140"/>
      <c r="N156" s="111"/>
      <c r="O156" s="140"/>
      <c r="P156" s="137">
        <f t="shared" si="2"/>
        <v>57750</v>
      </c>
    </row>
    <row r="157" spans="1:16" s="93" customFormat="1" ht="25.5" customHeight="1">
      <c r="A157" s="108"/>
      <c r="B157" s="109">
        <v>44115</v>
      </c>
      <c r="C157" s="115" t="s">
        <v>481</v>
      </c>
      <c r="D157" s="111">
        <v>101</v>
      </c>
      <c r="E157" s="152">
        <v>3000</v>
      </c>
      <c r="F157" s="111"/>
      <c r="G157" s="140"/>
      <c r="H157" s="111"/>
      <c r="I157" s="140"/>
      <c r="J157" s="111"/>
      <c r="K157" s="140"/>
      <c r="L157" s="111"/>
      <c r="M157" s="140"/>
      <c r="N157" s="111"/>
      <c r="O157" s="140"/>
      <c r="P157" s="137">
        <f t="shared" si="2"/>
        <v>3000</v>
      </c>
    </row>
    <row r="158" spans="1:16" s="93" customFormat="1" ht="25.5" customHeight="1">
      <c r="A158" s="108"/>
      <c r="B158" s="109">
        <v>44116</v>
      </c>
      <c r="C158" s="115" t="s">
        <v>456</v>
      </c>
      <c r="D158" s="111">
        <v>101</v>
      </c>
      <c r="E158" s="152">
        <v>4000</v>
      </c>
      <c r="F158" s="111"/>
      <c r="G158" s="140"/>
      <c r="H158" s="111"/>
      <c r="I158" s="140"/>
      <c r="J158" s="111"/>
      <c r="K158" s="140"/>
      <c r="L158" s="111"/>
      <c r="M158" s="140"/>
      <c r="N158" s="111"/>
      <c r="O158" s="140"/>
      <c r="P158" s="137">
        <f t="shared" si="2"/>
        <v>4000</v>
      </c>
    </row>
    <row r="159" spans="1:16" s="93" customFormat="1" ht="25.5" customHeight="1">
      <c r="A159" s="108"/>
      <c r="B159" s="109">
        <v>44117</v>
      </c>
      <c r="C159" s="115" t="s">
        <v>480</v>
      </c>
      <c r="D159" s="111">
        <v>101</v>
      </c>
      <c r="E159" s="152">
        <v>2000</v>
      </c>
      <c r="F159" s="111"/>
      <c r="G159" s="140"/>
      <c r="H159" s="111"/>
      <c r="I159" s="140"/>
      <c r="J159" s="111"/>
      <c r="K159" s="140"/>
      <c r="L159" s="111"/>
      <c r="M159" s="140"/>
      <c r="N159" s="111"/>
      <c r="O159" s="140"/>
      <c r="P159" s="137">
        <f t="shared" si="2"/>
        <v>2000</v>
      </c>
    </row>
    <row r="160" spans="1:16" s="93" customFormat="1" ht="25.5" customHeight="1">
      <c r="A160" s="104"/>
      <c r="B160" s="105">
        <v>44200</v>
      </c>
      <c r="C160" s="129" t="s">
        <v>479</v>
      </c>
      <c r="D160" s="107"/>
      <c r="E160" s="139">
        <f>SUM(E161:E170)</f>
        <v>173000</v>
      </c>
      <c r="F160" s="107"/>
      <c r="G160" s="139">
        <f>SUM(G161:G170)</f>
        <v>0</v>
      </c>
      <c r="H160" s="107"/>
      <c r="I160" s="139">
        <f>SUM(I161:I170)</f>
        <v>0</v>
      </c>
      <c r="J160" s="107"/>
      <c r="K160" s="139">
        <f>SUM(K161:K170)</f>
        <v>0</v>
      </c>
      <c r="L160" s="107"/>
      <c r="M160" s="139">
        <f>SUM(M161:M170)</f>
        <v>0</v>
      </c>
      <c r="N160" s="107"/>
      <c r="O160" s="139">
        <f>SUM(O161:O170)</f>
        <v>0</v>
      </c>
      <c r="P160" s="147">
        <f t="shared" si="2"/>
        <v>173000</v>
      </c>
    </row>
    <row r="161" spans="1:16" s="93" customFormat="1" ht="25.5" customHeight="1">
      <c r="A161" s="108"/>
      <c r="B161" s="109">
        <v>44201</v>
      </c>
      <c r="C161" s="115" t="s">
        <v>478</v>
      </c>
      <c r="D161" s="111">
        <v>101</v>
      </c>
      <c r="E161" s="152">
        <v>150000</v>
      </c>
      <c r="F161" s="111"/>
      <c r="G161" s="140"/>
      <c r="H161" s="111"/>
      <c r="I161" s="140"/>
      <c r="J161" s="111"/>
      <c r="K161" s="140"/>
      <c r="L161" s="111"/>
      <c r="M161" s="140"/>
      <c r="N161" s="111"/>
      <c r="O161" s="140"/>
      <c r="P161" s="137">
        <f t="shared" si="2"/>
        <v>150000</v>
      </c>
    </row>
    <row r="162" spans="1:16" s="93" customFormat="1" ht="25.5" customHeight="1">
      <c r="A162" s="108"/>
      <c r="B162" s="109">
        <v>44202</v>
      </c>
      <c r="C162" s="115" t="s">
        <v>477</v>
      </c>
      <c r="D162" s="111">
        <v>101</v>
      </c>
      <c r="E162" s="152">
        <v>7000</v>
      </c>
      <c r="F162" s="111"/>
      <c r="G162" s="140"/>
      <c r="H162" s="111"/>
      <c r="I162" s="140"/>
      <c r="J162" s="111"/>
      <c r="K162" s="140"/>
      <c r="L162" s="111"/>
      <c r="M162" s="140"/>
      <c r="N162" s="111"/>
      <c r="O162" s="140"/>
      <c r="P162" s="137">
        <f t="shared" si="2"/>
        <v>7000</v>
      </c>
    </row>
    <row r="163" spans="1:16" s="93" customFormat="1" ht="25.5" customHeight="1">
      <c r="A163" s="108"/>
      <c r="B163" s="109">
        <v>44203</v>
      </c>
      <c r="C163" s="115" t="s">
        <v>476</v>
      </c>
      <c r="D163" s="111">
        <v>101</v>
      </c>
      <c r="E163" s="152">
        <v>5000</v>
      </c>
      <c r="F163" s="111"/>
      <c r="G163" s="140"/>
      <c r="H163" s="111"/>
      <c r="I163" s="140"/>
      <c r="J163" s="111"/>
      <c r="K163" s="140"/>
      <c r="L163" s="111"/>
      <c r="M163" s="140"/>
      <c r="N163" s="111"/>
      <c r="O163" s="140"/>
      <c r="P163" s="137">
        <f t="shared" si="2"/>
        <v>5000</v>
      </c>
    </row>
    <row r="164" spans="1:16" s="93" customFormat="1" ht="25.5" customHeight="1">
      <c r="A164" s="108"/>
      <c r="B164" s="109">
        <v>44204</v>
      </c>
      <c r="C164" s="115" t="s">
        <v>475</v>
      </c>
      <c r="D164" s="111">
        <v>101</v>
      </c>
      <c r="E164" s="152">
        <v>1000</v>
      </c>
      <c r="F164" s="111"/>
      <c r="G164" s="140"/>
      <c r="H164" s="111"/>
      <c r="I164" s="140"/>
      <c r="J164" s="111"/>
      <c r="K164" s="140"/>
      <c r="L164" s="111"/>
      <c r="M164" s="140"/>
      <c r="N164" s="111"/>
      <c r="O164" s="140"/>
      <c r="P164" s="137">
        <f t="shared" si="2"/>
        <v>1000</v>
      </c>
    </row>
    <row r="165" spans="1:16" s="93" customFormat="1" ht="25.5" customHeight="1">
      <c r="A165" s="108"/>
      <c r="B165" s="109">
        <v>44205</v>
      </c>
      <c r="C165" s="115" t="s">
        <v>474</v>
      </c>
      <c r="D165" s="111">
        <v>101</v>
      </c>
      <c r="E165" s="152">
        <v>5000</v>
      </c>
      <c r="F165" s="111"/>
      <c r="G165" s="140"/>
      <c r="H165" s="111"/>
      <c r="I165" s="140"/>
      <c r="J165" s="111"/>
      <c r="K165" s="140"/>
      <c r="L165" s="111"/>
      <c r="M165" s="140"/>
      <c r="N165" s="111"/>
      <c r="O165" s="140"/>
      <c r="P165" s="137">
        <f t="shared" si="2"/>
        <v>5000</v>
      </c>
    </row>
    <row r="166" spans="1:16" s="93" customFormat="1" ht="25.5" customHeight="1">
      <c r="A166" s="108"/>
      <c r="B166" s="109">
        <v>44206</v>
      </c>
      <c r="C166" s="115" t="s">
        <v>473</v>
      </c>
      <c r="D166" s="111">
        <v>101</v>
      </c>
      <c r="E166" s="152">
        <v>1000</v>
      </c>
      <c r="F166" s="111"/>
      <c r="G166" s="140"/>
      <c r="H166" s="111"/>
      <c r="I166" s="140"/>
      <c r="J166" s="111"/>
      <c r="K166" s="140"/>
      <c r="L166" s="111"/>
      <c r="M166" s="140"/>
      <c r="N166" s="111"/>
      <c r="O166" s="140"/>
      <c r="P166" s="137">
        <f t="shared" si="2"/>
        <v>1000</v>
      </c>
    </row>
    <row r="167" spans="1:16" s="93" customFormat="1" ht="25.5" customHeight="1">
      <c r="A167" s="108"/>
      <c r="B167" s="109">
        <v>44207</v>
      </c>
      <c r="C167" s="115" t="s">
        <v>472</v>
      </c>
      <c r="D167" s="111">
        <v>101</v>
      </c>
      <c r="E167" s="152">
        <v>1000</v>
      </c>
      <c r="F167" s="111"/>
      <c r="G167" s="140"/>
      <c r="H167" s="111"/>
      <c r="I167" s="140"/>
      <c r="J167" s="111"/>
      <c r="K167" s="140"/>
      <c r="L167" s="111"/>
      <c r="M167" s="140"/>
      <c r="N167" s="111"/>
      <c r="O167" s="140"/>
      <c r="P167" s="137">
        <f t="shared" si="2"/>
        <v>1000</v>
      </c>
    </row>
    <row r="168" spans="1:16" s="93" customFormat="1" ht="25.5" customHeight="1">
      <c r="A168" s="108"/>
      <c r="B168" s="109">
        <v>44208</v>
      </c>
      <c r="C168" s="115" t="s">
        <v>471</v>
      </c>
      <c r="D168" s="111">
        <v>101</v>
      </c>
      <c r="E168" s="152">
        <v>1000</v>
      </c>
      <c r="F168" s="111"/>
      <c r="G168" s="140"/>
      <c r="H168" s="111"/>
      <c r="I168" s="140"/>
      <c r="J168" s="111"/>
      <c r="K168" s="140"/>
      <c r="L168" s="111"/>
      <c r="M168" s="140"/>
      <c r="N168" s="111"/>
      <c r="O168" s="140"/>
      <c r="P168" s="137">
        <f t="shared" si="2"/>
        <v>1000</v>
      </c>
    </row>
    <row r="169" spans="1:16" s="93" customFormat="1" ht="25.5" customHeight="1">
      <c r="A169" s="108"/>
      <c r="B169" s="109">
        <v>44209</v>
      </c>
      <c r="C169" s="115" t="s">
        <v>470</v>
      </c>
      <c r="D169" s="111">
        <v>101</v>
      </c>
      <c r="E169" s="152">
        <v>1000</v>
      </c>
      <c r="F169" s="111"/>
      <c r="G169" s="140"/>
      <c r="H169" s="111"/>
      <c r="I169" s="140"/>
      <c r="J169" s="111"/>
      <c r="K169" s="140"/>
      <c r="L169" s="111"/>
      <c r="M169" s="140"/>
      <c r="N169" s="111"/>
      <c r="O169" s="140"/>
      <c r="P169" s="137">
        <f t="shared" si="2"/>
        <v>1000</v>
      </c>
    </row>
    <row r="170" spans="1:16" s="93" customFormat="1" ht="25.5" customHeight="1">
      <c r="A170" s="108"/>
      <c r="B170" s="109">
        <v>44210</v>
      </c>
      <c r="C170" s="115" t="s">
        <v>1358</v>
      </c>
      <c r="D170" s="111">
        <v>101</v>
      </c>
      <c r="E170" s="152">
        <v>1000</v>
      </c>
      <c r="F170" s="111"/>
      <c r="G170" s="140"/>
      <c r="H170" s="111"/>
      <c r="I170" s="140"/>
      <c r="J170" s="111"/>
      <c r="K170" s="140"/>
      <c r="L170" s="111"/>
      <c r="M170" s="140"/>
      <c r="N170" s="111"/>
      <c r="O170" s="140"/>
      <c r="P170" s="137">
        <f t="shared" si="2"/>
        <v>1000</v>
      </c>
    </row>
    <row r="171" spans="1:16" s="93" customFormat="1" ht="25.5" customHeight="1">
      <c r="A171" s="104"/>
      <c r="B171" s="105">
        <v>44300</v>
      </c>
      <c r="C171" s="129" t="s">
        <v>469</v>
      </c>
      <c r="D171" s="107"/>
      <c r="E171" s="139">
        <f>SUM(E172:E184)</f>
        <v>21125</v>
      </c>
      <c r="F171" s="107"/>
      <c r="G171" s="139">
        <f>SUM(G172:G184)</f>
        <v>0</v>
      </c>
      <c r="H171" s="107"/>
      <c r="I171" s="139">
        <f>SUM(I172:I184)</f>
        <v>0</v>
      </c>
      <c r="J171" s="107"/>
      <c r="K171" s="139">
        <f>SUM(K172:K184)</f>
        <v>0</v>
      </c>
      <c r="L171" s="107"/>
      <c r="M171" s="139">
        <f>SUM(M172:M184)</f>
        <v>0</v>
      </c>
      <c r="N171" s="107"/>
      <c r="O171" s="139">
        <f>SUM(O172:O184)</f>
        <v>0</v>
      </c>
      <c r="P171" s="147">
        <f t="shared" si="2"/>
        <v>21125</v>
      </c>
    </row>
    <row r="172" spans="1:16" s="93" customFormat="1" ht="25.5" customHeight="1">
      <c r="A172" s="108"/>
      <c r="B172" s="109">
        <v>44301</v>
      </c>
      <c r="C172" s="115" t="s">
        <v>468</v>
      </c>
      <c r="D172" s="111">
        <v>101</v>
      </c>
      <c r="E172" s="152">
        <v>5000</v>
      </c>
      <c r="F172" s="111"/>
      <c r="G172" s="140"/>
      <c r="H172" s="111"/>
      <c r="I172" s="140"/>
      <c r="J172" s="111"/>
      <c r="K172" s="140"/>
      <c r="L172" s="111"/>
      <c r="M172" s="140"/>
      <c r="N172" s="111"/>
      <c r="O172" s="140"/>
      <c r="P172" s="137">
        <f t="shared" si="2"/>
        <v>5000</v>
      </c>
    </row>
    <row r="173" spans="1:16" s="93" customFormat="1" ht="25.5" customHeight="1">
      <c r="A173" s="108"/>
      <c r="B173" s="109">
        <v>44302</v>
      </c>
      <c r="C173" s="115" t="s">
        <v>467</v>
      </c>
      <c r="D173" s="111">
        <v>101</v>
      </c>
      <c r="E173" s="152"/>
      <c r="F173" s="111"/>
      <c r="G173" s="140"/>
      <c r="H173" s="111"/>
      <c r="I173" s="140"/>
      <c r="J173" s="111"/>
      <c r="K173" s="140"/>
      <c r="L173" s="111"/>
      <c r="M173" s="140"/>
      <c r="N173" s="111"/>
      <c r="O173" s="140"/>
      <c r="P173" s="137">
        <f t="shared" si="2"/>
        <v>0</v>
      </c>
    </row>
    <row r="174" spans="1:16" s="93" customFormat="1" ht="25.5" customHeight="1">
      <c r="A174" s="108"/>
      <c r="B174" s="109">
        <v>44303</v>
      </c>
      <c r="C174" s="115" t="s">
        <v>466</v>
      </c>
      <c r="D174" s="111">
        <v>101</v>
      </c>
      <c r="E174" s="152">
        <v>1000</v>
      </c>
      <c r="F174" s="111"/>
      <c r="G174" s="140"/>
      <c r="H174" s="111"/>
      <c r="I174" s="140"/>
      <c r="J174" s="111"/>
      <c r="K174" s="140"/>
      <c r="L174" s="111"/>
      <c r="M174" s="140"/>
      <c r="N174" s="111"/>
      <c r="O174" s="140"/>
      <c r="P174" s="137">
        <f t="shared" si="2"/>
        <v>1000</v>
      </c>
    </row>
    <row r="175" spans="1:16" s="93" customFormat="1" ht="25.5" customHeight="1">
      <c r="A175" s="108"/>
      <c r="B175" s="109">
        <v>44304</v>
      </c>
      <c r="C175" s="115" t="s">
        <v>465</v>
      </c>
      <c r="D175" s="111">
        <v>101</v>
      </c>
      <c r="E175" s="152"/>
      <c r="F175" s="111"/>
      <c r="G175" s="140"/>
      <c r="H175" s="111"/>
      <c r="I175" s="140"/>
      <c r="J175" s="111"/>
      <c r="K175" s="140"/>
      <c r="L175" s="111"/>
      <c r="M175" s="140"/>
      <c r="N175" s="111"/>
      <c r="O175" s="140"/>
      <c r="P175" s="137">
        <f t="shared" si="2"/>
        <v>0</v>
      </c>
    </row>
    <row r="176" spans="1:16" s="93" customFormat="1" ht="25.5" customHeight="1">
      <c r="A176" s="108"/>
      <c r="B176" s="109">
        <v>44305</v>
      </c>
      <c r="C176" s="115" t="s">
        <v>464</v>
      </c>
      <c r="D176" s="111">
        <v>101</v>
      </c>
      <c r="E176" s="152">
        <v>2100</v>
      </c>
      <c r="F176" s="111"/>
      <c r="G176" s="140"/>
      <c r="H176" s="111"/>
      <c r="I176" s="140"/>
      <c r="J176" s="111"/>
      <c r="K176" s="140"/>
      <c r="L176" s="111"/>
      <c r="M176" s="140"/>
      <c r="N176" s="111"/>
      <c r="O176" s="140"/>
      <c r="P176" s="137">
        <f t="shared" si="2"/>
        <v>2100</v>
      </c>
    </row>
    <row r="177" spans="1:16" s="93" customFormat="1" ht="25.5" customHeight="1">
      <c r="A177" s="108"/>
      <c r="B177" s="109">
        <v>44306</v>
      </c>
      <c r="C177" s="115" t="s">
        <v>463</v>
      </c>
      <c r="D177" s="111">
        <v>101</v>
      </c>
      <c r="E177" s="152">
        <v>2100</v>
      </c>
      <c r="F177" s="111"/>
      <c r="G177" s="140"/>
      <c r="H177" s="111"/>
      <c r="I177" s="140"/>
      <c r="J177" s="111"/>
      <c r="K177" s="140"/>
      <c r="L177" s="111"/>
      <c r="M177" s="140"/>
      <c r="N177" s="111"/>
      <c r="O177" s="140"/>
      <c r="P177" s="137">
        <f t="shared" si="2"/>
        <v>2100</v>
      </c>
    </row>
    <row r="178" spans="1:16" s="93" customFormat="1" ht="25.5" customHeight="1">
      <c r="A178" s="108"/>
      <c r="B178" s="109">
        <v>44307</v>
      </c>
      <c r="C178" s="115" t="s">
        <v>462</v>
      </c>
      <c r="D178" s="111">
        <v>101</v>
      </c>
      <c r="E178" s="152"/>
      <c r="F178" s="111"/>
      <c r="G178" s="140"/>
      <c r="H178" s="111"/>
      <c r="I178" s="140"/>
      <c r="J178" s="111"/>
      <c r="K178" s="140"/>
      <c r="L178" s="111"/>
      <c r="M178" s="140"/>
      <c r="N178" s="111"/>
      <c r="O178" s="140"/>
      <c r="P178" s="137">
        <f t="shared" si="2"/>
        <v>0</v>
      </c>
    </row>
    <row r="179" spans="1:16" s="93" customFormat="1" ht="25.5" customHeight="1">
      <c r="A179" s="108"/>
      <c r="B179" s="109">
        <v>44308</v>
      </c>
      <c r="C179" s="115" t="s">
        <v>461</v>
      </c>
      <c r="D179" s="111">
        <v>101</v>
      </c>
      <c r="E179" s="152">
        <v>5250</v>
      </c>
      <c r="F179" s="111"/>
      <c r="G179" s="140"/>
      <c r="H179" s="111"/>
      <c r="I179" s="140"/>
      <c r="J179" s="111"/>
      <c r="K179" s="140"/>
      <c r="L179" s="111"/>
      <c r="M179" s="140"/>
      <c r="N179" s="111"/>
      <c r="O179" s="140"/>
      <c r="P179" s="137">
        <f t="shared" si="2"/>
        <v>5250</v>
      </c>
    </row>
    <row r="180" spans="1:16" s="93" customFormat="1" ht="25.5" customHeight="1">
      <c r="A180" s="108"/>
      <c r="B180" s="109">
        <v>44309</v>
      </c>
      <c r="C180" s="115" t="s">
        <v>460</v>
      </c>
      <c r="D180" s="111">
        <v>101</v>
      </c>
      <c r="E180" s="152">
        <v>1000</v>
      </c>
      <c r="F180" s="111"/>
      <c r="G180" s="140"/>
      <c r="H180" s="111"/>
      <c r="I180" s="140"/>
      <c r="J180" s="111"/>
      <c r="K180" s="140"/>
      <c r="L180" s="111"/>
      <c r="M180" s="140"/>
      <c r="N180" s="111"/>
      <c r="O180" s="140"/>
      <c r="P180" s="137">
        <f t="shared" si="2"/>
        <v>1000</v>
      </c>
    </row>
    <row r="181" spans="1:16" s="93" customFormat="1" ht="25.5" customHeight="1">
      <c r="A181" s="108"/>
      <c r="B181" s="109">
        <v>44310</v>
      </c>
      <c r="C181" s="115" t="s">
        <v>459</v>
      </c>
      <c r="D181" s="111">
        <v>101</v>
      </c>
      <c r="E181" s="152">
        <v>1000</v>
      </c>
      <c r="F181" s="111"/>
      <c r="G181" s="140"/>
      <c r="H181" s="111"/>
      <c r="I181" s="140"/>
      <c r="J181" s="111"/>
      <c r="K181" s="140"/>
      <c r="L181" s="111"/>
      <c r="M181" s="140"/>
      <c r="N181" s="111"/>
      <c r="O181" s="140"/>
      <c r="P181" s="137">
        <f t="shared" si="2"/>
        <v>1000</v>
      </c>
    </row>
    <row r="182" spans="1:16" s="93" customFormat="1" ht="25.5" customHeight="1">
      <c r="A182" s="108"/>
      <c r="B182" s="109">
        <v>44311</v>
      </c>
      <c r="C182" s="115" t="s">
        <v>458</v>
      </c>
      <c r="D182" s="111">
        <v>101</v>
      </c>
      <c r="E182" s="152"/>
      <c r="F182" s="111"/>
      <c r="G182" s="140"/>
      <c r="H182" s="111"/>
      <c r="I182" s="140"/>
      <c r="J182" s="111"/>
      <c r="K182" s="140"/>
      <c r="L182" s="111"/>
      <c r="M182" s="140"/>
      <c r="N182" s="111"/>
      <c r="O182" s="140"/>
      <c r="P182" s="137">
        <f t="shared" si="2"/>
        <v>0</v>
      </c>
    </row>
    <row r="183" spans="1:16" s="93" customFormat="1" ht="25.5" customHeight="1">
      <c r="A183" s="108"/>
      <c r="B183" s="109">
        <v>44312</v>
      </c>
      <c r="C183" s="115" t="s">
        <v>457</v>
      </c>
      <c r="D183" s="111">
        <v>101</v>
      </c>
      <c r="E183" s="152"/>
      <c r="F183" s="111"/>
      <c r="G183" s="140"/>
      <c r="H183" s="111"/>
      <c r="I183" s="140"/>
      <c r="J183" s="111"/>
      <c r="K183" s="140"/>
      <c r="L183" s="111"/>
      <c r="M183" s="140"/>
      <c r="N183" s="111"/>
      <c r="O183" s="140"/>
      <c r="P183" s="137">
        <f t="shared" si="2"/>
        <v>0</v>
      </c>
    </row>
    <row r="184" spans="1:16" s="93" customFormat="1" ht="25.5" customHeight="1">
      <c r="A184" s="108"/>
      <c r="B184" s="109">
        <v>44313</v>
      </c>
      <c r="C184" s="115" t="s">
        <v>456</v>
      </c>
      <c r="D184" s="111">
        <v>101</v>
      </c>
      <c r="E184" s="152">
        <v>3675</v>
      </c>
      <c r="F184" s="111"/>
      <c r="G184" s="140"/>
      <c r="H184" s="111"/>
      <c r="I184" s="140"/>
      <c r="J184" s="111"/>
      <c r="K184" s="140"/>
      <c r="L184" s="111"/>
      <c r="M184" s="140"/>
      <c r="N184" s="111"/>
      <c r="O184" s="140"/>
      <c r="P184" s="137">
        <f t="shared" si="2"/>
        <v>3675</v>
      </c>
    </row>
    <row r="185" spans="1:16" s="93" customFormat="1" ht="25.5" customHeight="1">
      <c r="A185" s="104"/>
      <c r="B185" s="105">
        <v>44400</v>
      </c>
      <c r="C185" s="129" t="s">
        <v>455</v>
      </c>
      <c r="D185" s="107"/>
      <c r="E185" s="139">
        <f>SUM(E186:E195)</f>
        <v>249600</v>
      </c>
      <c r="F185" s="107"/>
      <c r="G185" s="139">
        <f>SUM(G186:G195)</f>
        <v>0</v>
      </c>
      <c r="H185" s="107"/>
      <c r="I185" s="139">
        <f>SUM(I186:I195)</f>
        <v>0</v>
      </c>
      <c r="J185" s="107"/>
      <c r="K185" s="139">
        <f>SUM(K186:K195)</f>
        <v>0</v>
      </c>
      <c r="L185" s="107"/>
      <c r="M185" s="139">
        <f>SUM(M186:M195)</f>
        <v>0</v>
      </c>
      <c r="N185" s="107"/>
      <c r="O185" s="139">
        <f>SUM(O186:O195)</f>
        <v>0</v>
      </c>
      <c r="P185" s="147">
        <f t="shared" si="2"/>
        <v>249600</v>
      </c>
    </row>
    <row r="186" spans="1:16" s="93" customFormat="1" ht="25.5" customHeight="1">
      <c r="A186" s="108"/>
      <c r="B186" s="109">
        <v>44401</v>
      </c>
      <c r="C186" s="115" t="s">
        <v>454</v>
      </c>
      <c r="D186" s="111">
        <v>101</v>
      </c>
      <c r="E186" s="152">
        <v>52500</v>
      </c>
      <c r="F186" s="111"/>
      <c r="G186" s="140"/>
      <c r="H186" s="111"/>
      <c r="I186" s="140"/>
      <c r="J186" s="111"/>
      <c r="K186" s="140"/>
      <c r="L186" s="111"/>
      <c r="M186" s="140"/>
      <c r="N186" s="111"/>
      <c r="O186" s="140"/>
      <c r="P186" s="137">
        <f t="shared" si="2"/>
        <v>52500</v>
      </c>
    </row>
    <row r="187" spans="1:16" s="93" customFormat="1" ht="25.5" customHeight="1">
      <c r="A187" s="108"/>
      <c r="B187" s="109">
        <v>44402</v>
      </c>
      <c r="C187" s="115" t="s">
        <v>453</v>
      </c>
      <c r="D187" s="111">
        <v>101</v>
      </c>
      <c r="E187" s="152">
        <v>52500</v>
      </c>
      <c r="F187" s="111"/>
      <c r="G187" s="140"/>
      <c r="H187" s="111"/>
      <c r="I187" s="140"/>
      <c r="J187" s="111"/>
      <c r="K187" s="140"/>
      <c r="L187" s="111"/>
      <c r="M187" s="140"/>
      <c r="N187" s="111"/>
      <c r="O187" s="140"/>
      <c r="P187" s="137">
        <f t="shared" si="2"/>
        <v>52500</v>
      </c>
    </row>
    <row r="188" spans="1:16" s="93" customFormat="1" ht="25.5" customHeight="1">
      <c r="A188" s="108"/>
      <c r="B188" s="109">
        <v>44403</v>
      </c>
      <c r="C188" s="115" t="s">
        <v>452</v>
      </c>
      <c r="D188" s="111">
        <v>101</v>
      </c>
      <c r="E188" s="152">
        <v>52500</v>
      </c>
      <c r="F188" s="111"/>
      <c r="G188" s="140"/>
      <c r="H188" s="111"/>
      <c r="I188" s="140"/>
      <c r="J188" s="111"/>
      <c r="K188" s="140"/>
      <c r="L188" s="111"/>
      <c r="M188" s="140"/>
      <c r="N188" s="111"/>
      <c r="O188" s="140"/>
      <c r="P188" s="137">
        <f t="shared" si="2"/>
        <v>52500</v>
      </c>
    </row>
    <row r="189" spans="1:16" s="93" customFormat="1" ht="25.5" customHeight="1">
      <c r="A189" s="108"/>
      <c r="B189" s="109">
        <v>44404</v>
      </c>
      <c r="C189" s="115" t="s">
        <v>451</v>
      </c>
      <c r="D189" s="111">
        <v>101</v>
      </c>
      <c r="E189" s="152">
        <v>52500</v>
      </c>
      <c r="F189" s="111"/>
      <c r="G189" s="140"/>
      <c r="H189" s="111"/>
      <c r="I189" s="140"/>
      <c r="J189" s="111"/>
      <c r="K189" s="140"/>
      <c r="L189" s="111"/>
      <c r="M189" s="140"/>
      <c r="N189" s="111"/>
      <c r="O189" s="140"/>
      <c r="P189" s="137">
        <f t="shared" si="2"/>
        <v>52500</v>
      </c>
    </row>
    <row r="190" spans="1:16" s="93" customFormat="1" ht="25.5" customHeight="1">
      <c r="A190" s="108"/>
      <c r="B190" s="109">
        <v>44405</v>
      </c>
      <c r="C190" s="115" t="s">
        <v>450</v>
      </c>
      <c r="D190" s="111">
        <v>101</v>
      </c>
      <c r="E190" s="152">
        <v>4200</v>
      </c>
      <c r="F190" s="111"/>
      <c r="G190" s="140"/>
      <c r="H190" s="111"/>
      <c r="I190" s="140"/>
      <c r="J190" s="111"/>
      <c r="K190" s="140"/>
      <c r="L190" s="111"/>
      <c r="M190" s="140"/>
      <c r="N190" s="111"/>
      <c r="O190" s="140"/>
      <c r="P190" s="137">
        <f t="shared" si="2"/>
        <v>4200</v>
      </c>
    </row>
    <row r="191" spans="1:16" s="93" customFormat="1" ht="25.5" customHeight="1">
      <c r="A191" s="108"/>
      <c r="B191" s="109">
        <v>44406</v>
      </c>
      <c r="C191" s="115" t="s">
        <v>449</v>
      </c>
      <c r="D191" s="111">
        <v>101</v>
      </c>
      <c r="E191" s="152">
        <v>19950</v>
      </c>
      <c r="F191" s="111"/>
      <c r="G191" s="140"/>
      <c r="H191" s="111"/>
      <c r="I191" s="140"/>
      <c r="J191" s="111"/>
      <c r="K191" s="140"/>
      <c r="L191" s="111"/>
      <c r="M191" s="140"/>
      <c r="N191" s="111"/>
      <c r="O191" s="140"/>
      <c r="P191" s="137">
        <f t="shared" si="2"/>
        <v>19950</v>
      </c>
    </row>
    <row r="192" spans="1:16" s="93" customFormat="1" ht="25.5" customHeight="1">
      <c r="A192" s="108"/>
      <c r="B192" s="109">
        <v>44407</v>
      </c>
      <c r="C192" s="115" t="s">
        <v>448</v>
      </c>
      <c r="D192" s="111">
        <v>101</v>
      </c>
      <c r="E192" s="152">
        <v>500</v>
      </c>
      <c r="F192" s="111"/>
      <c r="G192" s="140"/>
      <c r="H192" s="111"/>
      <c r="I192" s="140"/>
      <c r="J192" s="111"/>
      <c r="K192" s="140"/>
      <c r="L192" s="111"/>
      <c r="M192" s="140"/>
      <c r="N192" s="111"/>
      <c r="O192" s="140"/>
      <c r="P192" s="137">
        <f t="shared" si="2"/>
        <v>500</v>
      </c>
    </row>
    <row r="193" spans="1:16" s="93" customFormat="1" ht="25.5" customHeight="1">
      <c r="A193" s="108"/>
      <c r="B193" s="109">
        <v>44408</v>
      </c>
      <c r="C193" s="115" t="s">
        <v>447</v>
      </c>
      <c r="D193" s="111">
        <v>101</v>
      </c>
      <c r="E193" s="152">
        <v>500</v>
      </c>
      <c r="F193" s="111"/>
      <c r="G193" s="140"/>
      <c r="H193" s="111"/>
      <c r="I193" s="140"/>
      <c r="J193" s="111"/>
      <c r="K193" s="140"/>
      <c r="L193" s="111"/>
      <c r="M193" s="140"/>
      <c r="N193" s="111"/>
      <c r="O193" s="140"/>
      <c r="P193" s="137">
        <f t="shared" si="2"/>
        <v>500</v>
      </c>
    </row>
    <row r="194" spans="1:16" s="93" customFormat="1" ht="25.5" customHeight="1">
      <c r="A194" s="108"/>
      <c r="B194" s="109">
        <v>44409</v>
      </c>
      <c r="C194" s="115" t="s">
        <v>446</v>
      </c>
      <c r="D194" s="111">
        <v>101</v>
      </c>
      <c r="E194" s="152">
        <v>9450</v>
      </c>
      <c r="F194" s="111"/>
      <c r="G194" s="140"/>
      <c r="H194" s="111"/>
      <c r="I194" s="140"/>
      <c r="J194" s="111"/>
      <c r="K194" s="140"/>
      <c r="L194" s="111"/>
      <c r="M194" s="140"/>
      <c r="N194" s="111"/>
      <c r="O194" s="140"/>
      <c r="P194" s="137">
        <f t="shared" si="2"/>
        <v>9450</v>
      </c>
    </row>
    <row r="195" spans="1:16" s="93" customFormat="1" ht="25.5" customHeight="1">
      <c r="A195" s="108"/>
      <c r="B195" s="109">
        <v>44410</v>
      </c>
      <c r="C195" s="115" t="s">
        <v>445</v>
      </c>
      <c r="D195" s="111">
        <v>101</v>
      </c>
      <c r="E195" s="152">
        <v>5000</v>
      </c>
      <c r="F195" s="111"/>
      <c r="G195" s="140"/>
      <c r="H195" s="111"/>
      <c r="I195" s="140"/>
      <c r="J195" s="111"/>
      <c r="K195" s="140"/>
      <c r="L195" s="111"/>
      <c r="M195" s="140"/>
      <c r="N195" s="111"/>
      <c r="O195" s="140"/>
      <c r="P195" s="137">
        <f t="shared" si="2"/>
        <v>5000</v>
      </c>
    </row>
    <row r="196" spans="1:16" s="93" customFormat="1" ht="25.5" customHeight="1">
      <c r="A196" s="100">
        <v>45</v>
      </c>
      <c r="B196" s="118"/>
      <c r="C196" s="102" t="s">
        <v>499</v>
      </c>
      <c r="D196" s="103"/>
      <c r="E196" s="138">
        <f>E197+E199+E202+E204+E208</f>
        <v>67200</v>
      </c>
      <c r="F196" s="103"/>
      <c r="G196" s="138">
        <f>G197+G199+G202+G204+G208</f>
        <v>0</v>
      </c>
      <c r="H196" s="103"/>
      <c r="I196" s="138">
        <f>I197+I199+I202+I204+I208</f>
        <v>0</v>
      </c>
      <c r="J196" s="103"/>
      <c r="K196" s="138">
        <f>K197+K199+K202+K204+K208</f>
        <v>0</v>
      </c>
      <c r="L196" s="103"/>
      <c r="M196" s="138">
        <f>M197+M199+M202+M204+M208</f>
        <v>0</v>
      </c>
      <c r="N196" s="103"/>
      <c r="O196" s="138">
        <f>O197+O199+O202+O204+O208</f>
        <v>0</v>
      </c>
      <c r="P196" s="147">
        <f t="shared" si="2"/>
        <v>67200</v>
      </c>
    </row>
    <row r="197" spans="1:16" s="93" customFormat="1" ht="25.5" customHeight="1">
      <c r="A197" s="104"/>
      <c r="B197" s="105">
        <v>45100</v>
      </c>
      <c r="C197" s="129" t="s">
        <v>379</v>
      </c>
      <c r="D197" s="107"/>
      <c r="E197" s="139">
        <f>SUM(E198)</f>
        <v>10500</v>
      </c>
      <c r="F197" s="107"/>
      <c r="G197" s="139">
        <f>SUM(G198)</f>
        <v>0</v>
      </c>
      <c r="H197" s="107"/>
      <c r="I197" s="139">
        <f>SUM(I198)</f>
        <v>0</v>
      </c>
      <c r="J197" s="107"/>
      <c r="K197" s="139">
        <f>SUM(K198)</f>
        <v>0</v>
      </c>
      <c r="L197" s="107"/>
      <c r="M197" s="139">
        <f>SUM(M198)</f>
        <v>0</v>
      </c>
      <c r="N197" s="107"/>
      <c r="O197" s="139">
        <f>SUM(O198)</f>
        <v>0</v>
      </c>
      <c r="P197" s="147">
        <f t="shared" ref="P197:P260" si="3">SUM(E197+G197+I197+K197+M197+O197)</f>
        <v>10500</v>
      </c>
    </row>
    <row r="198" spans="1:16" s="93" customFormat="1" ht="25.5" customHeight="1">
      <c r="A198" s="108"/>
      <c r="B198" s="109">
        <v>45101</v>
      </c>
      <c r="C198" s="110" t="s">
        <v>378</v>
      </c>
      <c r="D198" s="111">
        <v>101</v>
      </c>
      <c r="E198" s="152">
        <v>10500</v>
      </c>
      <c r="F198" s="111"/>
      <c r="G198" s="140"/>
      <c r="H198" s="111"/>
      <c r="I198" s="140"/>
      <c r="J198" s="111"/>
      <c r="K198" s="140"/>
      <c r="L198" s="111"/>
      <c r="M198" s="140"/>
      <c r="N198" s="111"/>
      <c r="O198" s="140"/>
      <c r="P198" s="137">
        <f t="shared" si="3"/>
        <v>10500</v>
      </c>
    </row>
    <row r="199" spans="1:16" s="93" customFormat="1" ht="25.5" customHeight="1">
      <c r="A199" s="104"/>
      <c r="B199" s="105">
        <v>45200</v>
      </c>
      <c r="C199" s="129" t="s">
        <v>498</v>
      </c>
      <c r="D199" s="107"/>
      <c r="E199" s="139">
        <f>SUM(E200:E201)</f>
        <v>4200</v>
      </c>
      <c r="F199" s="107"/>
      <c r="G199" s="139">
        <f>SUM(G200:G201)</f>
        <v>0</v>
      </c>
      <c r="H199" s="107"/>
      <c r="I199" s="139">
        <f>SUM(I200:I201)</f>
        <v>0</v>
      </c>
      <c r="J199" s="107"/>
      <c r="K199" s="139">
        <f>SUM(K200:K201)</f>
        <v>0</v>
      </c>
      <c r="L199" s="107"/>
      <c r="M199" s="139">
        <f>SUM(M200:M201)</f>
        <v>0</v>
      </c>
      <c r="N199" s="107"/>
      <c r="O199" s="139">
        <f>SUM(O200:O201)</f>
        <v>0</v>
      </c>
      <c r="P199" s="147">
        <f t="shared" si="3"/>
        <v>4200</v>
      </c>
    </row>
    <row r="200" spans="1:16" s="93" customFormat="1" ht="25.5" customHeight="1">
      <c r="A200" s="108"/>
      <c r="B200" s="109">
        <v>45201</v>
      </c>
      <c r="C200" s="110" t="s">
        <v>393</v>
      </c>
      <c r="D200" s="111">
        <v>101</v>
      </c>
      <c r="E200" s="152">
        <v>2100</v>
      </c>
      <c r="F200" s="111"/>
      <c r="G200" s="140"/>
      <c r="H200" s="111"/>
      <c r="I200" s="140"/>
      <c r="J200" s="111"/>
      <c r="K200" s="140"/>
      <c r="L200" s="111"/>
      <c r="M200" s="140"/>
      <c r="N200" s="111"/>
      <c r="O200" s="140"/>
      <c r="P200" s="137">
        <f t="shared" si="3"/>
        <v>2100</v>
      </c>
    </row>
    <row r="201" spans="1:16" s="93" customFormat="1" ht="25.5" customHeight="1">
      <c r="A201" s="108"/>
      <c r="B201" s="109">
        <v>45202</v>
      </c>
      <c r="C201" s="110" t="s">
        <v>1338</v>
      </c>
      <c r="D201" s="111">
        <v>101</v>
      </c>
      <c r="E201" s="152">
        <v>2100</v>
      </c>
      <c r="F201" s="111"/>
      <c r="G201" s="140"/>
      <c r="H201" s="111"/>
      <c r="I201" s="140"/>
      <c r="J201" s="111"/>
      <c r="K201" s="140"/>
      <c r="L201" s="111"/>
      <c r="M201" s="140"/>
      <c r="N201" s="111"/>
      <c r="O201" s="140"/>
      <c r="P201" s="137">
        <f t="shared" si="3"/>
        <v>2100</v>
      </c>
    </row>
    <row r="202" spans="1:16" s="93" customFormat="1" ht="25.5" customHeight="1">
      <c r="A202" s="104"/>
      <c r="B202" s="105">
        <v>45300</v>
      </c>
      <c r="C202" s="129" t="s">
        <v>377</v>
      </c>
      <c r="D202" s="107"/>
      <c r="E202" s="139">
        <f>SUM(E203)</f>
        <v>10500</v>
      </c>
      <c r="F202" s="107"/>
      <c r="G202" s="139">
        <f>SUM(G203)</f>
        <v>0</v>
      </c>
      <c r="H202" s="107"/>
      <c r="I202" s="139">
        <f>SUM(I203)</f>
        <v>0</v>
      </c>
      <c r="J202" s="107"/>
      <c r="K202" s="139">
        <f>SUM(K203)</f>
        <v>0</v>
      </c>
      <c r="L202" s="107"/>
      <c r="M202" s="139">
        <f>SUM(M203)</f>
        <v>0</v>
      </c>
      <c r="N202" s="107"/>
      <c r="O202" s="139">
        <f>SUM(O203)</f>
        <v>0</v>
      </c>
      <c r="P202" s="147">
        <f t="shared" si="3"/>
        <v>10500</v>
      </c>
    </row>
    <row r="203" spans="1:16" s="93" customFormat="1" ht="25.5" customHeight="1">
      <c r="A203" s="108"/>
      <c r="B203" s="109">
        <v>45301</v>
      </c>
      <c r="C203" s="110" t="s">
        <v>1136</v>
      </c>
      <c r="D203" s="111">
        <v>101</v>
      </c>
      <c r="E203" s="152">
        <v>10500</v>
      </c>
      <c r="F203" s="111"/>
      <c r="G203" s="140"/>
      <c r="H203" s="111"/>
      <c r="I203" s="140"/>
      <c r="J203" s="111"/>
      <c r="K203" s="140"/>
      <c r="L203" s="111"/>
      <c r="M203" s="140"/>
      <c r="N203" s="111"/>
      <c r="O203" s="140"/>
      <c r="P203" s="137">
        <f t="shared" si="3"/>
        <v>10500</v>
      </c>
    </row>
    <row r="204" spans="1:16" s="93" customFormat="1" ht="25.5" customHeight="1">
      <c r="A204" s="104"/>
      <c r="B204" s="105">
        <v>45400</v>
      </c>
      <c r="C204" s="129" t="s">
        <v>369</v>
      </c>
      <c r="D204" s="107"/>
      <c r="E204" s="139">
        <f>SUM(E205:E207)</f>
        <v>42000</v>
      </c>
      <c r="F204" s="130"/>
      <c r="G204" s="139">
        <f>SUM(G205:G207)</f>
        <v>0</v>
      </c>
      <c r="H204" s="107"/>
      <c r="I204" s="139">
        <f>SUM(I205:I207)</f>
        <v>0</v>
      </c>
      <c r="J204" s="107"/>
      <c r="K204" s="139">
        <f>SUM(K205:K207)</f>
        <v>0</v>
      </c>
      <c r="L204" s="107"/>
      <c r="M204" s="139">
        <f>SUM(M205:M207)</f>
        <v>0</v>
      </c>
      <c r="N204" s="107"/>
      <c r="O204" s="139">
        <f>SUM(O205:O207)</f>
        <v>0</v>
      </c>
      <c r="P204" s="147">
        <f t="shared" si="3"/>
        <v>42000</v>
      </c>
    </row>
    <row r="205" spans="1:16" s="93" customFormat="1" ht="25.5" customHeight="1">
      <c r="A205" s="108"/>
      <c r="B205" s="109">
        <v>45401</v>
      </c>
      <c r="C205" s="110" t="s">
        <v>1137</v>
      </c>
      <c r="D205" s="111">
        <v>101</v>
      </c>
      <c r="E205" s="152">
        <v>10500</v>
      </c>
      <c r="F205" s="114"/>
      <c r="G205" s="140"/>
      <c r="H205" s="111"/>
      <c r="I205" s="140"/>
      <c r="J205" s="111"/>
      <c r="K205" s="140"/>
      <c r="L205" s="111"/>
      <c r="M205" s="140"/>
      <c r="N205" s="111"/>
      <c r="O205" s="140"/>
      <c r="P205" s="137">
        <f t="shared" si="3"/>
        <v>10500</v>
      </c>
    </row>
    <row r="206" spans="1:16" s="93" customFormat="1" ht="25.5" customHeight="1">
      <c r="A206" s="108"/>
      <c r="B206" s="109">
        <v>45402</v>
      </c>
      <c r="C206" s="110" t="s">
        <v>368</v>
      </c>
      <c r="D206" s="111">
        <v>101</v>
      </c>
      <c r="E206" s="152">
        <v>15750</v>
      </c>
      <c r="F206" s="114"/>
      <c r="G206" s="140"/>
      <c r="H206" s="111"/>
      <c r="I206" s="140"/>
      <c r="J206" s="111"/>
      <c r="K206" s="140"/>
      <c r="L206" s="111"/>
      <c r="M206" s="140"/>
      <c r="N206" s="111"/>
      <c r="O206" s="140"/>
      <c r="P206" s="137">
        <f t="shared" si="3"/>
        <v>15750</v>
      </c>
    </row>
    <row r="207" spans="1:16" s="93" customFormat="1" ht="25.5" customHeight="1">
      <c r="A207" s="108"/>
      <c r="B207" s="109">
        <v>45403</v>
      </c>
      <c r="C207" s="110" t="s">
        <v>367</v>
      </c>
      <c r="D207" s="111">
        <v>101</v>
      </c>
      <c r="E207" s="152">
        <v>15750</v>
      </c>
      <c r="F207" s="114"/>
      <c r="G207" s="140"/>
      <c r="H207" s="111"/>
      <c r="I207" s="140"/>
      <c r="J207" s="111"/>
      <c r="K207" s="140"/>
      <c r="L207" s="111"/>
      <c r="M207" s="140"/>
      <c r="N207" s="111"/>
      <c r="O207" s="140"/>
      <c r="P207" s="137">
        <f t="shared" si="3"/>
        <v>15750</v>
      </c>
    </row>
    <row r="208" spans="1:16" s="93" customFormat="1" ht="25.5" customHeight="1">
      <c r="A208" s="104"/>
      <c r="B208" s="105">
        <v>45500</v>
      </c>
      <c r="C208" s="129" t="s">
        <v>366</v>
      </c>
      <c r="D208" s="107"/>
      <c r="E208" s="139">
        <f>SUM(E209)</f>
        <v>0</v>
      </c>
      <c r="F208" s="130"/>
      <c r="G208" s="139">
        <f>SUM(G209)</f>
        <v>0</v>
      </c>
      <c r="H208" s="107"/>
      <c r="I208" s="139">
        <f>SUM(I209)</f>
        <v>0</v>
      </c>
      <c r="J208" s="107"/>
      <c r="K208" s="139">
        <f>SUM(K209)</f>
        <v>0</v>
      </c>
      <c r="L208" s="107"/>
      <c r="M208" s="139">
        <f>SUM(M209)</f>
        <v>0</v>
      </c>
      <c r="N208" s="107"/>
      <c r="O208" s="139">
        <f>SUM(O209)</f>
        <v>0</v>
      </c>
      <c r="P208" s="147">
        <f t="shared" si="3"/>
        <v>0</v>
      </c>
    </row>
    <row r="209" spans="1:16" s="93" customFormat="1" ht="25.5" customHeight="1">
      <c r="A209" s="108"/>
      <c r="B209" s="109">
        <v>45501</v>
      </c>
      <c r="C209" s="110" t="s">
        <v>1138</v>
      </c>
      <c r="D209" s="111">
        <v>101</v>
      </c>
      <c r="E209" s="152"/>
      <c r="F209" s="114"/>
      <c r="G209" s="140"/>
      <c r="H209" s="111"/>
      <c r="I209" s="140"/>
      <c r="J209" s="111"/>
      <c r="K209" s="140"/>
      <c r="L209" s="111"/>
      <c r="M209" s="140"/>
      <c r="N209" s="111"/>
      <c r="O209" s="140"/>
      <c r="P209" s="137">
        <f t="shared" si="3"/>
        <v>0</v>
      </c>
    </row>
    <row r="210" spans="1:16" s="93" customFormat="1" ht="25.5" customHeight="1">
      <c r="A210" s="96">
        <v>5</v>
      </c>
      <c r="B210" s="124"/>
      <c r="C210" s="125" t="s">
        <v>1139</v>
      </c>
      <c r="D210" s="99"/>
      <c r="E210" s="137">
        <f>E211+E258+E259</f>
        <v>843125</v>
      </c>
      <c r="F210" s="99"/>
      <c r="G210" s="137">
        <f>G211+G258+G259</f>
        <v>0</v>
      </c>
      <c r="H210" s="99"/>
      <c r="I210" s="137">
        <f>I211+I258+I259</f>
        <v>0</v>
      </c>
      <c r="J210" s="99"/>
      <c r="K210" s="137">
        <f>K211+K258+K259</f>
        <v>0</v>
      </c>
      <c r="L210" s="99"/>
      <c r="M210" s="137">
        <f>M211+M258+M259</f>
        <v>0</v>
      </c>
      <c r="N210" s="99"/>
      <c r="O210" s="137">
        <f>O211+O258+O259</f>
        <v>0</v>
      </c>
      <c r="P210" s="147">
        <f t="shared" si="3"/>
        <v>843125</v>
      </c>
    </row>
    <row r="211" spans="1:16" s="93" customFormat="1" ht="25.5" customHeight="1">
      <c r="A211" s="100">
        <v>51</v>
      </c>
      <c r="B211" s="118"/>
      <c r="C211" s="122" t="s">
        <v>439</v>
      </c>
      <c r="D211" s="103"/>
      <c r="E211" s="138">
        <f>E212+E223+E228+E238+E241</f>
        <v>843125</v>
      </c>
      <c r="F211" s="103"/>
      <c r="G211" s="138">
        <f>G212+G223+G228+G238+G241</f>
        <v>0</v>
      </c>
      <c r="H211" s="103"/>
      <c r="I211" s="138">
        <f>I212+I223+I228+I238+I241</f>
        <v>0</v>
      </c>
      <c r="J211" s="103"/>
      <c r="K211" s="138">
        <f>K212+K223+K228+K238+K241</f>
        <v>0</v>
      </c>
      <c r="L211" s="103"/>
      <c r="M211" s="138">
        <f>M212+M223+M228+M238+M241</f>
        <v>0</v>
      </c>
      <c r="N211" s="103"/>
      <c r="O211" s="138">
        <f>O212+O223+O228+O238+O241</f>
        <v>0</v>
      </c>
      <c r="P211" s="147">
        <f t="shared" si="3"/>
        <v>843125</v>
      </c>
    </row>
    <row r="212" spans="1:16" s="93" customFormat="1" ht="25.5" customHeight="1">
      <c r="A212" s="104"/>
      <c r="B212" s="105">
        <v>51100</v>
      </c>
      <c r="C212" s="129" t="s">
        <v>438</v>
      </c>
      <c r="D212" s="107"/>
      <c r="E212" s="139">
        <f>SUM(E213:E222)</f>
        <v>107625</v>
      </c>
      <c r="F212" s="107"/>
      <c r="G212" s="139">
        <f>SUM(G213:G222)</f>
        <v>0</v>
      </c>
      <c r="H212" s="107"/>
      <c r="I212" s="139">
        <f>SUM(I213:I222)</f>
        <v>0</v>
      </c>
      <c r="J212" s="107"/>
      <c r="K212" s="139">
        <f>SUM(K213:K222)</f>
        <v>0</v>
      </c>
      <c r="L212" s="107"/>
      <c r="M212" s="139">
        <f>SUM(M213:M222)</f>
        <v>0</v>
      </c>
      <c r="N212" s="107"/>
      <c r="O212" s="139">
        <f>SUM(O213:O222)</f>
        <v>0</v>
      </c>
      <c r="P212" s="147">
        <f t="shared" si="3"/>
        <v>107625</v>
      </c>
    </row>
    <row r="213" spans="1:16" s="93" customFormat="1" ht="25.5" customHeight="1">
      <c r="A213" s="108"/>
      <c r="B213" s="109">
        <v>51101</v>
      </c>
      <c r="C213" s="115" t="s">
        <v>437</v>
      </c>
      <c r="D213" s="111">
        <v>101</v>
      </c>
      <c r="E213" s="152"/>
      <c r="F213" s="111"/>
      <c r="G213" s="140"/>
      <c r="H213" s="111"/>
      <c r="I213" s="140"/>
      <c r="J213" s="111"/>
      <c r="K213" s="140"/>
      <c r="L213" s="111"/>
      <c r="M213" s="140"/>
      <c r="N213" s="111"/>
      <c r="O213" s="140"/>
      <c r="P213" s="137">
        <f t="shared" si="3"/>
        <v>0</v>
      </c>
    </row>
    <row r="214" spans="1:16" s="93" customFormat="1" ht="25.5" customHeight="1">
      <c r="A214" s="108"/>
      <c r="B214" s="109">
        <v>51102</v>
      </c>
      <c r="C214" s="115" t="s">
        <v>436</v>
      </c>
      <c r="D214" s="111">
        <v>101</v>
      </c>
      <c r="E214" s="152">
        <v>37800</v>
      </c>
      <c r="F214" s="111"/>
      <c r="G214" s="140"/>
      <c r="H214" s="111"/>
      <c r="I214" s="140"/>
      <c r="J214" s="111"/>
      <c r="K214" s="140"/>
      <c r="L214" s="111"/>
      <c r="M214" s="140"/>
      <c r="N214" s="111"/>
      <c r="O214" s="140"/>
      <c r="P214" s="137">
        <f t="shared" si="3"/>
        <v>37800</v>
      </c>
    </row>
    <row r="215" spans="1:16" s="93" customFormat="1" ht="25.5" customHeight="1">
      <c r="A215" s="108"/>
      <c r="B215" s="109">
        <v>51103</v>
      </c>
      <c r="C215" s="115" t="s">
        <v>435</v>
      </c>
      <c r="D215" s="111">
        <v>101</v>
      </c>
      <c r="E215" s="152">
        <v>37800</v>
      </c>
      <c r="F215" s="111"/>
      <c r="G215" s="140"/>
      <c r="H215" s="111"/>
      <c r="I215" s="140"/>
      <c r="J215" s="111"/>
      <c r="K215" s="140"/>
      <c r="L215" s="111"/>
      <c r="M215" s="140"/>
      <c r="N215" s="111"/>
      <c r="O215" s="140"/>
      <c r="P215" s="137">
        <f t="shared" si="3"/>
        <v>37800</v>
      </c>
    </row>
    <row r="216" spans="1:16" s="93" customFormat="1" ht="25.5" customHeight="1">
      <c r="A216" s="108"/>
      <c r="B216" s="109">
        <v>51104</v>
      </c>
      <c r="C216" s="115" t="s">
        <v>434</v>
      </c>
      <c r="D216" s="111">
        <v>101</v>
      </c>
      <c r="E216" s="152"/>
      <c r="F216" s="111"/>
      <c r="G216" s="140"/>
      <c r="H216" s="111"/>
      <c r="I216" s="140"/>
      <c r="J216" s="111"/>
      <c r="K216" s="140"/>
      <c r="L216" s="111"/>
      <c r="M216" s="140"/>
      <c r="N216" s="111"/>
      <c r="O216" s="140"/>
      <c r="P216" s="137">
        <f t="shared" si="3"/>
        <v>0</v>
      </c>
    </row>
    <row r="217" spans="1:16" s="93" customFormat="1" ht="25.5" customHeight="1">
      <c r="A217" s="108"/>
      <c r="B217" s="109">
        <v>51105</v>
      </c>
      <c r="C217" s="115" t="s">
        <v>1359</v>
      </c>
      <c r="D217" s="111">
        <v>101</v>
      </c>
      <c r="E217" s="152"/>
      <c r="F217" s="111"/>
      <c r="G217" s="140"/>
      <c r="H217" s="111"/>
      <c r="I217" s="140"/>
      <c r="J217" s="111"/>
      <c r="K217" s="140"/>
      <c r="L217" s="111"/>
      <c r="M217" s="140"/>
      <c r="N217" s="111"/>
      <c r="O217" s="140"/>
      <c r="P217" s="137">
        <f t="shared" si="3"/>
        <v>0</v>
      </c>
    </row>
    <row r="218" spans="1:16" s="93" customFormat="1" ht="25.5" customHeight="1">
      <c r="A218" s="108"/>
      <c r="B218" s="109">
        <v>51106</v>
      </c>
      <c r="C218" s="115" t="s">
        <v>433</v>
      </c>
      <c r="D218" s="111">
        <v>101</v>
      </c>
      <c r="E218" s="152"/>
      <c r="F218" s="111"/>
      <c r="G218" s="140"/>
      <c r="H218" s="111"/>
      <c r="I218" s="140"/>
      <c r="J218" s="111"/>
      <c r="K218" s="140"/>
      <c r="L218" s="111"/>
      <c r="M218" s="140"/>
      <c r="N218" s="111"/>
      <c r="O218" s="140"/>
      <c r="P218" s="137">
        <f t="shared" si="3"/>
        <v>0</v>
      </c>
    </row>
    <row r="219" spans="1:16" s="93" customFormat="1" ht="25.5" customHeight="1">
      <c r="A219" s="108"/>
      <c r="B219" s="109">
        <v>51107</v>
      </c>
      <c r="C219" s="115" t="s">
        <v>432</v>
      </c>
      <c r="D219" s="111">
        <v>101</v>
      </c>
      <c r="E219" s="152">
        <v>1575</v>
      </c>
      <c r="F219" s="111"/>
      <c r="G219" s="140"/>
      <c r="H219" s="111"/>
      <c r="I219" s="140"/>
      <c r="J219" s="111"/>
      <c r="K219" s="140"/>
      <c r="L219" s="111"/>
      <c r="M219" s="140"/>
      <c r="N219" s="111"/>
      <c r="O219" s="140"/>
      <c r="P219" s="137">
        <f t="shared" si="3"/>
        <v>1575</v>
      </c>
    </row>
    <row r="220" spans="1:16" s="93" customFormat="1" ht="25.5" customHeight="1">
      <c r="A220" s="108"/>
      <c r="B220" s="109">
        <v>51108</v>
      </c>
      <c r="C220" s="115" t="s">
        <v>431</v>
      </c>
      <c r="D220" s="111">
        <v>101</v>
      </c>
      <c r="E220" s="152"/>
      <c r="F220" s="111"/>
      <c r="G220" s="140"/>
      <c r="H220" s="111"/>
      <c r="I220" s="140"/>
      <c r="J220" s="111"/>
      <c r="K220" s="140"/>
      <c r="L220" s="111"/>
      <c r="M220" s="140"/>
      <c r="N220" s="111"/>
      <c r="O220" s="140"/>
      <c r="P220" s="137">
        <f t="shared" si="3"/>
        <v>0</v>
      </c>
    </row>
    <row r="221" spans="1:16" s="93" customFormat="1" ht="25.5" customHeight="1">
      <c r="A221" s="108"/>
      <c r="B221" s="109">
        <v>51109</v>
      </c>
      <c r="C221" s="115" t="s">
        <v>1360</v>
      </c>
      <c r="D221" s="111">
        <v>101</v>
      </c>
      <c r="E221" s="152">
        <v>30450</v>
      </c>
      <c r="F221" s="111"/>
      <c r="G221" s="140"/>
      <c r="H221" s="111"/>
      <c r="I221" s="140"/>
      <c r="J221" s="111"/>
      <c r="K221" s="140"/>
      <c r="L221" s="111"/>
      <c r="M221" s="140"/>
      <c r="N221" s="111"/>
      <c r="O221" s="140"/>
      <c r="P221" s="137">
        <f t="shared" si="3"/>
        <v>30450</v>
      </c>
    </row>
    <row r="222" spans="1:16" s="93" customFormat="1" ht="25.5" customHeight="1">
      <c r="A222" s="108"/>
      <c r="B222" s="109">
        <v>51110</v>
      </c>
      <c r="C222" s="115" t="s">
        <v>430</v>
      </c>
      <c r="D222" s="111">
        <v>101</v>
      </c>
      <c r="E222" s="152"/>
      <c r="F222" s="111"/>
      <c r="G222" s="140"/>
      <c r="H222" s="111"/>
      <c r="I222" s="140"/>
      <c r="J222" s="111"/>
      <c r="K222" s="140"/>
      <c r="L222" s="111"/>
      <c r="M222" s="140"/>
      <c r="N222" s="111"/>
      <c r="O222" s="140"/>
      <c r="P222" s="137">
        <f t="shared" si="3"/>
        <v>0</v>
      </c>
    </row>
    <row r="223" spans="1:16" s="93" customFormat="1" ht="25.5" customHeight="1">
      <c r="A223" s="104"/>
      <c r="B223" s="105">
        <v>51200</v>
      </c>
      <c r="C223" s="129" t="s">
        <v>429</v>
      </c>
      <c r="D223" s="107"/>
      <c r="E223" s="139">
        <f>SUM(E224:E227)</f>
        <v>325500</v>
      </c>
      <c r="F223" s="107"/>
      <c r="G223" s="139">
        <f>SUM(G224:G227)</f>
        <v>0</v>
      </c>
      <c r="H223" s="107"/>
      <c r="I223" s="139">
        <f>SUM(I224:I227)</f>
        <v>0</v>
      </c>
      <c r="J223" s="107"/>
      <c r="K223" s="139">
        <f>SUM(K224:K227)</f>
        <v>0</v>
      </c>
      <c r="L223" s="107"/>
      <c r="M223" s="139">
        <f>SUM(M224:M227)</f>
        <v>0</v>
      </c>
      <c r="N223" s="107"/>
      <c r="O223" s="139">
        <f>SUM(O224:O227)</f>
        <v>0</v>
      </c>
      <c r="P223" s="147">
        <f t="shared" si="3"/>
        <v>325500</v>
      </c>
    </row>
    <row r="224" spans="1:16" s="93" customFormat="1" ht="25.5" customHeight="1">
      <c r="A224" s="108"/>
      <c r="B224" s="109">
        <v>51201</v>
      </c>
      <c r="C224" s="115" t="s">
        <v>428</v>
      </c>
      <c r="D224" s="111">
        <v>101</v>
      </c>
      <c r="E224" s="152">
        <v>315000</v>
      </c>
      <c r="F224" s="111"/>
      <c r="G224" s="140"/>
      <c r="H224" s="111"/>
      <c r="I224" s="140"/>
      <c r="J224" s="111"/>
      <c r="K224" s="140"/>
      <c r="L224" s="111"/>
      <c r="M224" s="140"/>
      <c r="N224" s="111"/>
      <c r="O224" s="140"/>
      <c r="P224" s="137">
        <f t="shared" si="3"/>
        <v>315000</v>
      </c>
    </row>
    <row r="225" spans="1:16" s="93" customFormat="1" ht="25.5" customHeight="1">
      <c r="A225" s="108"/>
      <c r="B225" s="109">
        <v>51202</v>
      </c>
      <c r="C225" s="115" t="s">
        <v>427</v>
      </c>
      <c r="D225" s="111">
        <v>101</v>
      </c>
      <c r="E225" s="152"/>
      <c r="F225" s="111"/>
      <c r="G225" s="140"/>
      <c r="H225" s="111"/>
      <c r="I225" s="140"/>
      <c r="J225" s="111"/>
      <c r="K225" s="140"/>
      <c r="L225" s="111"/>
      <c r="M225" s="140"/>
      <c r="N225" s="111"/>
      <c r="O225" s="140"/>
      <c r="P225" s="137">
        <f t="shared" si="3"/>
        <v>0</v>
      </c>
    </row>
    <row r="226" spans="1:16" s="93" customFormat="1" ht="25.5" customHeight="1">
      <c r="A226" s="108"/>
      <c r="B226" s="109">
        <v>51203</v>
      </c>
      <c r="C226" s="115" t="s">
        <v>426</v>
      </c>
      <c r="D226" s="111">
        <v>101</v>
      </c>
      <c r="E226" s="152"/>
      <c r="F226" s="111"/>
      <c r="G226" s="140"/>
      <c r="H226" s="111"/>
      <c r="I226" s="140"/>
      <c r="J226" s="111"/>
      <c r="K226" s="140"/>
      <c r="L226" s="111"/>
      <c r="M226" s="140"/>
      <c r="N226" s="111"/>
      <c r="O226" s="140"/>
      <c r="P226" s="137">
        <f t="shared" si="3"/>
        <v>0</v>
      </c>
    </row>
    <row r="227" spans="1:16" s="93" customFormat="1" ht="25.5" customHeight="1">
      <c r="A227" s="108"/>
      <c r="B227" s="109">
        <v>51204</v>
      </c>
      <c r="C227" s="115" t="s">
        <v>425</v>
      </c>
      <c r="D227" s="111">
        <v>101</v>
      </c>
      <c r="E227" s="152">
        <v>10500</v>
      </c>
      <c r="F227" s="111"/>
      <c r="G227" s="140"/>
      <c r="H227" s="111"/>
      <c r="I227" s="140"/>
      <c r="J227" s="111"/>
      <c r="K227" s="140"/>
      <c r="L227" s="111"/>
      <c r="M227" s="140"/>
      <c r="N227" s="111"/>
      <c r="O227" s="140"/>
      <c r="P227" s="137">
        <f t="shared" si="3"/>
        <v>10500</v>
      </c>
    </row>
    <row r="228" spans="1:16" s="93" customFormat="1" ht="25.5" customHeight="1">
      <c r="A228" s="104"/>
      <c r="B228" s="105">
        <v>51300</v>
      </c>
      <c r="C228" s="129" t="s">
        <v>424</v>
      </c>
      <c r="D228" s="107"/>
      <c r="E228" s="139">
        <f>SUM(E229:E237)</f>
        <v>90000</v>
      </c>
      <c r="F228" s="107"/>
      <c r="G228" s="139">
        <f>SUM(G229:G237)</f>
        <v>0</v>
      </c>
      <c r="H228" s="107"/>
      <c r="I228" s="139">
        <f>SUM(I229:I237)</f>
        <v>0</v>
      </c>
      <c r="J228" s="107"/>
      <c r="K228" s="139">
        <f>SUM(K229:K237)</f>
        <v>0</v>
      </c>
      <c r="L228" s="107"/>
      <c r="M228" s="139">
        <f>SUM(M229:M237)</f>
        <v>0</v>
      </c>
      <c r="N228" s="107"/>
      <c r="O228" s="139">
        <f>SUM(O229:O237)</f>
        <v>0</v>
      </c>
      <c r="P228" s="147">
        <f t="shared" si="3"/>
        <v>90000</v>
      </c>
    </row>
    <row r="229" spans="1:16" s="93" customFormat="1" ht="25.5" customHeight="1">
      <c r="A229" s="108"/>
      <c r="B229" s="109">
        <v>51301</v>
      </c>
      <c r="C229" s="115" t="s">
        <v>423</v>
      </c>
      <c r="D229" s="111">
        <v>101</v>
      </c>
      <c r="E229" s="152">
        <v>3000</v>
      </c>
      <c r="F229" s="111"/>
      <c r="G229" s="140"/>
      <c r="H229" s="111"/>
      <c r="I229" s="140"/>
      <c r="J229" s="111"/>
      <c r="K229" s="140"/>
      <c r="L229" s="111"/>
      <c r="M229" s="140"/>
      <c r="N229" s="111"/>
      <c r="O229" s="140"/>
      <c r="P229" s="137">
        <f t="shared" si="3"/>
        <v>3000</v>
      </c>
    </row>
    <row r="230" spans="1:16" s="93" customFormat="1" ht="25.5" customHeight="1">
      <c r="A230" s="108"/>
      <c r="B230" s="109">
        <v>51302</v>
      </c>
      <c r="C230" s="115" t="s">
        <v>422</v>
      </c>
      <c r="D230" s="111">
        <v>101</v>
      </c>
      <c r="E230" s="152">
        <v>75000</v>
      </c>
      <c r="F230" s="111"/>
      <c r="G230" s="140"/>
      <c r="H230" s="111"/>
      <c r="I230" s="140"/>
      <c r="J230" s="111"/>
      <c r="K230" s="140"/>
      <c r="L230" s="111"/>
      <c r="M230" s="140"/>
      <c r="N230" s="111"/>
      <c r="O230" s="140"/>
      <c r="P230" s="137">
        <f t="shared" si="3"/>
        <v>75000</v>
      </c>
    </row>
    <row r="231" spans="1:16" s="93" customFormat="1" ht="25.5" customHeight="1">
      <c r="A231" s="108"/>
      <c r="B231" s="109">
        <v>51303</v>
      </c>
      <c r="C231" s="115" t="s">
        <v>421</v>
      </c>
      <c r="D231" s="111">
        <v>101</v>
      </c>
      <c r="E231" s="152">
        <v>10000</v>
      </c>
      <c r="F231" s="111"/>
      <c r="G231" s="140"/>
      <c r="H231" s="111"/>
      <c r="I231" s="140"/>
      <c r="J231" s="111"/>
      <c r="K231" s="140"/>
      <c r="L231" s="111"/>
      <c r="M231" s="140"/>
      <c r="N231" s="111"/>
      <c r="O231" s="140"/>
      <c r="P231" s="137">
        <f t="shared" si="3"/>
        <v>10000</v>
      </c>
    </row>
    <row r="232" spans="1:16" s="93" customFormat="1" ht="25.5" customHeight="1">
      <c r="A232" s="108"/>
      <c r="B232" s="109">
        <v>51304</v>
      </c>
      <c r="C232" s="115" t="s">
        <v>420</v>
      </c>
      <c r="D232" s="111">
        <v>101</v>
      </c>
      <c r="E232" s="152"/>
      <c r="F232" s="111"/>
      <c r="G232" s="140"/>
      <c r="H232" s="111"/>
      <c r="I232" s="140"/>
      <c r="J232" s="111"/>
      <c r="K232" s="140"/>
      <c r="L232" s="111"/>
      <c r="M232" s="140"/>
      <c r="N232" s="111"/>
      <c r="O232" s="140"/>
      <c r="P232" s="137">
        <f t="shared" si="3"/>
        <v>0</v>
      </c>
    </row>
    <row r="233" spans="1:16" s="93" customFormat="1" ht="25.5" customHeight="1">
      <c r="A233" s="108"/>
      <c r="B233" s="109">
        <v>51305</v>
      </c>
      <c r="C233" s="115" t="s">
        <v>419</v>
      </c>
      <c r="D233" s="111">
        <v>101</v>
      </c>
      <c r="E233" s="152"/>
      <c r="F233" s="111"/>
      <c r="G233" s="140"/>
      <c r="H233" s="111"/>
      <c r="I233" s="140"/>
      <c r="J233" s="111"/>
      <c r="K233" s="140"/>
      <c r="L233" s="111"/>
      <c r="M233" s="140"/>
      <c r="N233" s="111"/>
      <c r="O233" s="140"/>
      <c r="P233" s="137">
        <f t="shared" si="3"/>
        <v>0</v>
      </c>
    </row>
    <row r="234" spans="1:16" s="93" customFormat="1" ht="25.5" customHeight="1">
      <c r="A234" s="108"/>
      <c r="B234" s="109">
        <v>51306</v>
      </c>
      <c r="C234" s="115" t="s">
        <v>418</v>
      </c>
      <c r="D234" s="111">
        <v>101</v>
      </c>
      <c r="E234" s="152">
        <v>1000</v>
      </c>
      <c r="F234" s="111"/>
      <c r="G234" s="140"/>
      <c r="H234" s="111"/>
      <c r="I234" s="140"/>
      <c r="J234" s="111"/>
      <c r="K234" s="140"/>
      <c r="L234" s="111"/>
      <c r="M234" s="140"/>
      <c r="N234" s="111"/>
      <c r="O234" s="140"/>
      <c r="P234" s="137">
        <f t="shared" si="3"/>
        <v>1000</v>
      </c>
    </row>
    <row r="235" spans="1:16" s="93" customFormat="1" ht="25.5" customHeight="1">
      <c r="A235" s="108"/>
      <c r="B235" s="109">
        <v>51307</v>
      </c>
      <c r="C235" s="115" t="s">
        <v>417</v>
      </c>
      <c r="D235" s="111">
        <v>101</v>
      </c>
      <c r="E235" s="152"/>
      <c r="F235" s="111"/>
      <c r="G235" s="140"/>
      <c r="H235" s="111"/>
      <c r="I235" s="140"/>
      <c r="J235" s="111"/>
      <c r="K235" s="140"/>
      <c r="L235" s="111"/>
      <c r="M235" s="140"/>
      <c r="N235" s="111"/>
      <c r="O235" s="140"/>
      <c r="P235" s="137">
        <f t="shared" si="3"/>
        <v>0</v>
      </c>
    </row>
    <row r="236" spans="1:16" s="93" customFormat="1" ht="25.5" customHeight="1">
      <c r="A236" s="108"/>
      <c r="B236" s="109">
        <v>51308</v>
      </c>
      <c r="C236" s="115" t="s">
        <v>416</v>
      </c>
      <c r="D236" s="111">
        <v>101</v>
      </c>
      <c r="E236" s="152"/>
      <c r="F236" s="111"/>
      <c r="G236" s="140"/>
      <c r="H236" s="111"/>
      <c r="I236" s="140"/>
      <c r="J236" s="111"/>
      <c r="K236" s="140"/>
      <c r="L236" s="111"/>
      <c r="M236" s="140"/>
      <c r="N236" s="111"/>
      <c r="O236" s="140"/>
      <c r="P236" s="137">
        <f t="shared" si="3"/>
        <v>0</v>
      </c>
    </row>
    <row r="237" spans="1:16" s="93" customFormat="1" ht="25.5" customHeight="1">
      <c r="A237" s="108"/>
      <c r="B237" s="109">
        <v>51309</v>
      </c>
      <c r="C237" s="115" t="s">
        <v>415</v>
      </c>
      <c r="D237" s="111">
        <v>101</v>
      </c>
      <c r="E237" s="152">
        <v>1000</v>
      </c>
      <c r="F237" s="111"/>
      <c r="G237" s="140"/>
      <c r="H237" s="111"/>
      <c r="I237" s="140"/>
      <c r="J237" s="111"/>
      <c r="K237" s="140"/>
      <c r="L237" s="111"/>
      <c r="M237" s="140"/>
      <c r="N237" s="111"/>
      <c r="O237" s="140"/>
      <c r="P237" s="137">
        <f t="shared" si="3"/>
        <v>1000</v>
      </c>
    </row>
    <row r="238" spans="1:16" s="93" customFormat="1" ht="25.5" customHeight="1">
      <c r="A238" s="104"/>
      <c r="B238" s="105">
        <v>51400</v>
      </c>
      <c r="C238" s="131" t="s">
        <v>414</v>
      </c>
      <c r="D238" s="107"/>
      <c r="E238" s="139">
        <f>SUM(E239:E240)</f>
        <v>0</v>
      </c>
      <c r="F238" s="107"/>
      <c r="G238" s="139">
        <f>SUM(G239:G240)</f>
        <v>0</v>
      </c>
      <c r="H238" s="107"/>
      <c r="I238" s="139">
        <f>SUM(I239:I240)</f>
        <v>0</v>
      </c>
      <c r="J238" s="107"/>
      <c r="K238" s="139">
        <f>SUM(K239:K240)</f>
        <v>0</v>
      </c>
      <c r="L238" s="107"/>
      <c r="M238" s="139">
        <f>SUM(M239:M240)</f>
        <v>0</v>
      </c>
      <c r="N238" s="107"/>
      <c r="O238" s="139">
        <f>SUM(O239:O240)</f>
        <v>0</v>
      </c>
      <c r="P238" s="147">
        <f t="shared" si="3"/>
        <v>0</v>
      </c>
    </row>
    <row r="239" spans="1:16" s="93" customFormat="1" ht="25.5" customHeight="1">
      <c r="A239" s="108"/>
      <c r="B239" s="109">
        <v>51401</v>
      </c>
      <c r="C239" s="115" t="s">
        <v>413</v>
      </c>
      <c r="D239" s="111">
        <v>101</v>
      </c>
      <c r="E239" s="152"/>
      <c r="F239" s="111"/>
      <c r="G239" s="140"/>
      <c r="H239" s="111"/>
      <c r="I239" s="140"/>
      <c r="J239" s="111"/>
      <c r="K239" s="140"/>
      <c r="L239" s="111"/>
      <c r="M239" s="140"/>
      <c r="N239" s="111"/>
      <c r="O239" s="140"/>
      <c r="P239" s="137">
        <f t="shared" si="3"/>
        <v>0</v>
      </c>
    </row>
    <row r="240" spans="1:16" s="93" customFormat="1" ht="25.5" customHeight="1">
      <c r="A240" s="108"/>
      <c r="B240" s="109">
        <v>51402</v>
      </c>
      <c r="C240" s="115" t="s">
        <v>412</v>
      </c>
      <c r="D240" s="111">
        <v>101</v>
      </c>
      <c r="E240" s="152"/>
      <c r="F240" s="111"/>
      <c r="G240" s="140"/>
      <c r="H240" s="111"/>
      <c r="I240" s="140"/>
      <c r="J240" s="111"/>
      <c r="K240" s="140"/>
      <c r="L240" s="111"/>
      <c r="M240" s="140"/>
      <c r="N240" s="111"/>
      <c r="O240" s="140"/>
      <c r="P240" s="137">
        <f t="shared" si="3"/>
        <v>0</v>
      </c>
    </row>
    <row r="241" spans="1:16" s="93" customFormat="1" ht="25.5" customHeight="1">
      <c r="A241" s="104"/>
      <c r="B241" s="105">
        <v>51500</v>
      </c>
      <c r="C241" s="129" t="s">
        <v>411</v>
      </c>
      <c r="D241" s="107"/>
      <c r="E241" s="139">
        <f>SUM(E242:E257)</f>
        <v>320000</v>
      </c>
      <c r="F241" s="107"/>
      <c r="G241" s="139">
        <f>SUM(G242:G257)</f>
        <v>0</v>
      </c>
      <c r="H241" s="107"/>
      <c r="I241" s="139">
        <f>SUM(I242:I257)</f>
        <v>0</v>
      </c>
      <c r="J241" s="107"/>
      <c r="K241" s="139">
        <f>SUM(K242:K257)</f>
        <v>0</v>
      </c>
      <c r="L241" s="107"/>
      <c r="M241" s="139">
        <f>SUM(M242:M257)</f>
        <v>0</v>
      </c>
      <c r="N241" s="107"/>
      <c r="O241" s="139">
        <f>SUM(O242:O257)</f>
        <v>0</v>
      </c>
      <c r="P241" s="147">
        <f t="shared" si="3"/>
        <v>320000</v>
      </c>
    </row>
    <row r="242" spans="1:16" s="93" customFormat="1" ht="25.5" customHeight="1">
      <c r="A242" s="108"/>
      <c r="B242" s="109">
        <v>51501</v>
      </c>
      <c r="C242" s="115" t="s">
        <v>410</v>
      </c>
      <c r="D242" s="111">
        <v>101</v>
      </c>
      <c r="E242" s="152">
        <v>315000</v>
      </c>
      <c r="F242" s="111"/>
      <c r="G242" s="140"/>
      <c r="H242" s="111"/>
      <c r="I242" s="140"/>
      <c r="J242" s="111"/>
      <c r="K242" s="140"/>
      <c r="L242" s="111"/>
      <c r="M242" s="140"/>
      <c r="N242" s="111"/>
      <c r="O242" s="140"/>
      <c r="P242" s="137">
        <f t="shared" si="3"/>
        <v>315000</v>
      </c>
    </row>
    <row r="243" spans="1:16" s="93" customFormat="1" ht="25.5" customHeight="1">
      <c r="A243" s="108"/>
      <c r="B243" s="109">
        <v>51502</v>
      </c>
      <c r="C243" s="115" t="s">
        <v>409</v>
      </c>
      <c r="D243" s="111">
        <v>101</v>
      </c>
      <c r="E243" s="152"/>
      <c r="F243" s="111"/>
      <c r="G243" s="140"/>
      <c r="H243" s="111"/>
      <c r="I243" s="140"/>
      <c r="J243" s="111"/>
      <c r="K243" s="140"/>
      <c r="L243" s="111"/>
      <c r="M243" s="140"/>
      <c r="N243" s="111"/>
      <c r="O243" s="140"/>
      <c r="P243" s="137">
        <f t="shared" si="3"/>
        <v>0</v>
      </c>
    </row>
    <row r="244" spans="1:16" s="93" customFormat="1" ht="25.5" customHeight="1">
      <c r="A244" s="108"/>
      <c r="B244" s="109">
        <v>51503</v>
      </c>
      <c r="C244" s="115" t="s">
        <v>408</v>
      </c>
      <c r="D244" s="111">
        <v>101</v>
      </c>
      <c r="E244" s="152"/>
      <c r="F244" s="111"/>
      <c r="G244" s="140"/>
      <c r="H244" s="111"/>
      <c r="I244" s="140"/>
      <c r="J244" s="111"/>
      <c r="K244" s="140"/>
      <c r="L244" s="111"/>
      <c r="M244" s="140"/>
      <c r="N244" s="111"/>
      <c r="O244" s="140"/>
      <c r="P244" s="137">
        <f t="shared" si="3"/>
        <v>0</v>
      </c>
    </row>
    <row r="245" spans="1:16" s="93" customFormat="1" ht="25.5" customHeight="1">
      <c r="A245" s="108"/>
      <c r="B245" s="109">
        <v>51504</v>
      </c>
      <c r="C245" s="115" t="s">
        <v>407</v>
      </c>
      <c r="D245" s="111">
        <v>101</v>
      </c>
      <c r="E245" s="152"/>
      <c r="F245" s="111"/>
      <c r="G245" s="140"/>
      <c r="H245" s="111"/>
      <c r="I245" s="140"/>
      <c r="J245" s="111"/>
      <c r="K245" s="140"/>
      <c r="L245" s="111"/>
      <c r="M245" s="140"/>
      <c r="N245" s="111"/>
      <c r="O245" s="140"/>
      <c r="P245" s="137">
        <f t="shared" si="3"/>
        <v>0</v>
      </c>
    </row>
    <row r="246" spans="1:16" s="93" customFormat="1" ht="25.5" customHeight="1">
      <c r="A246" s="108"/>
      <c r="B246" s="109">
        <v>51505</v>
      </c>
      <c r="C246" s="115" t="s">
        <v>406</v>
      </c>
      <c r="D246" s="111">
        <v>101</v>
      </c>
      <c r="E246" s="152"/>
      <c r="F246" s="111"/>
      <c r="G246" s="140"/>
      <c r="H246" s="111"/>
      <c r="I246" s="140"/>
      <c r="J246" s="111"/>
      <c r="K246" s="140"/>
      <c r="L246" s="111"/>
      <c r="M246" s="140"/>
      <c r="N246" s="111"/>
      <c r="O246" s="140"/>
      <c r="P246" s="137">
        <f t="shared" si="3"/>
        <v>0</v>
      </c>
    </row>
    <row r="247" spans="1:16" s="93" customFormat="1" ht="25.5" customHeight="1">
      <c r="A247" s="108"/>
      <c r="B247" s="109">
        <v>51506</v>
      </c>
      <c r="C247" s="115" t="s">
        <v>405</v>
      </c>
      <c r="D247" s="111">
        <v>101</v>
      </c>
      <c r="E247" s="152"/>
      <c r="F247" s="111"/>
      <c r="G247" s="140"/>
      <c r="H247" s="111"/>
      <c r="I247" s="140"/>
      <c r="J247" s="111"/>
      <c r="K247" s="140"/>
      <c r="L247" s="111"/>
      <c r="M247" s="140"/>
      <c r="N247" s="111"/>
      <c r="O247" s="140"/>
      <c r="P247" s="137">
        <f t="shared" si="3"/>
        <v>0</v>
      </c>
    </row>
    <row r="248" spans="1:16" s="93" customFormat="1" ht="25.5" customHeight="1">
      <c r="A248" s="108"/>
      <c r="B248" s="109">
        <v>51507</v>
      </c>
      <c r="C248" s="115" t="s">
        <v>404</v>
      </c>
      <c r="D248" s="111">
        <v>101</v>
      </c>
      <c r="E248" s="152"/>
      <c r="F248" s="111"/>
      <c r="G248" s="140"/>
      <c r="H248" s="111"/>
      <c r="I248" s="140"/>
      <c r="J248" s="111"/>
      <c r="K248" s="140"/>
      <c r="L248" s="111"/>
      <c r="M248" s="140"/>
      <c r="N248" s="111"/>
      <c r="O248" s="140"/>
      <c r="P248" s="137">
        <f t="shared" si="3"/>
        <v>0</v>
      </c>
    </row>
    <row r="249" spans="1:16" s="93" customFormat="1" ht="25.5" customHeight="1">
      <c r="A249" s="108"/>
      <c r="B249" s="109">
        <v>51508</v>
      </c>
      <c r="C249" s="115" t="s">
        <v>403</v>
      </c>
      <c r="D249" s="111">
        <v>101</v>
      </c>
      <c r="E249" s="152"/>
      <c r="F249" s="111"/>
      <c r="G249" s="140"/>
      <c r="H249" s="111"/>
      <c r="I249" s="140"/>
      <c r="J249" s="111"/>
      <c r="K249" s="140"/>
      <c r="L249" s="111"/>
      <c r="M249" s="140"/>
      <c r="N249" s="111"/>
      <c r="O249" s="140"/>
      <c r="P249" s="137">
        <f t="shared" si="3"/>
        <v>0</v>
      </c>
    </row>
    <row r="250" spans="1:16" s="93" customFormat="1" ht="25.5" customHeight="1">
      <c r="A250" s="108"/>
      <c r="B250" s="109">
        <v>51509</v>
      </c>
      <c r="C250" s="115" t="s">
        <v>402</v>
      </c>
      <c r="D250" s="111">
        <v>101</v>
      </c>
      <c r="E250" s="152"/>
      <c r="F250" s="111"/>
      <c r="G250" s="140"/>
      <c r="H250" s="111"/>
      <c r="I250" s="140"/>
      <c r="J250" s="111"/>
      <c r="K250" s="140"/>
      <c r="L250" s="111"/>
      <c r="M250" s="140"/>
      <c r="N250" s="111"/>
      <c r="O250" s="140"/>
      <c r="P250" s="137">
        <f t="shared" si="3"/>
        <v>0</v>
      </c>
    </row>
    <row r="251" spans="1:16" s="93" customFormat="1" ht="25.5" customHeight="1">
      <c r="A251" s="108"/>
      <c r="B251" s="109">
        <v>51510</v>
      </c>
      <c r="C251" s="115" t="s">
        <v>401</v>
      </c>
      <c r="D251" s="111">
        <v>101</v>
      </c>
      <c r="E251" s="152"/>
      <c r="F251" s="111"/>
      <c r="G251" s="140"/>
      <c r="H251" s="111"/>
      <c r="I251" s="140"/>
      <c r="J251" s="111"/>
      <c r="K251" s="140"/>
      <c r="L251" s="111"/>
      <c r="M251" s="140"/>
      <c r="N251" s="111"/>
      <c r="O251" s="140"/>
      <c r="P251" s="137">
        <f t="shared" si="3"/>
        <v>0</v>
      </c>
    </row>
    <row r="252" spans="1:16" s="93" customFormat="1" ht="25.5" customHeight="1">
      <c r="A252" s="108"/>
      <c r="B252" s="109">
        <v>51511</v>
      </c>
      <c r="C252" s="115" t="s">
        <v>400</v>
      </c>
      <c r="D252" s="111">
        <v>101</v>
      </c>
      <c r="E252" s="152"/>
      <c r="F252" s="111"/>
      <c r="G252" s="140"/>
      <c r="H252" s="111"/>
      <c r="I252" s="140"/>
      <c r="J252" s="111"/>
      <c r="K252" s="140"/>
      <c r="L252" s="111"/>
      <c r="M252" s="140"/>
      <c r="N252" s="111"/>
      <c r="O252" s="140"/>
      <c r="P252" s="137">
        <f t="shared" si="3"/>
        <v>0</v>
      </c>
    </row>
    <row r="253" spans="1:16" s="93" customFormat="1" ht="25.5" customHeight="1">
      <c r="A253" s="108"/>
      <c r="B253" s="109">
        <v>51512</v>
      </c>
      <c r="C253" s="115" t="s">
        <v>399</v>
      </c>
      <c r="D253" s="111">
        <v>101</v>
      </c>
      <c r="E253" s="152"/>
      <c r="F253" s="111"/>
      <c r="G253" s="140"/>
      <c r="H253" s="111"/>
      <c r="I253" s="140"/>
      <c r="J253" s="111"/>
      <c r="K253" s="140"/>
      <c r="L253" s="111"/>
      <c r="M253" s="140"/>
      <c r="N253" s="111"/>
      <c r="O253" s="140"/>
      <c r="P253" s="137">
        <f t="shared" si="3"/>
        <v>0</v>
      </c>
    </row>
    <row r="254" spans="1:16" s="93" customFormat="1" ht="25.5" customHeight="1">
      <c r="A254" s="108"/>
      <c r="B254" s="109">
        <v>51513</v>
      </c>
      <c r="C254" s="115" t="s">
        <v>398</v>
      </c>
      <c r="D254" s="111">
        <v>101</v>
      </c>
      <c r="E254" s="152">
        <v>5000</v>
      </c>
      <c r="F254" s="111"/>
      <c r="G254" s="140"/>
      <c r="H254" s="111"/>
      <c r="I254" s="140"/>
      <c r="J254" s="111"/>
      <c r="K254" s="140"/>
      <c r="L254" s="111"/>
      <c r="M254" s="140"/>
      <c r="N254" s="111"/>
      <c r="O254" s="140"/>
      <c r="P254" s="137">
        <f t="shared" si="3"/>
        <v>5000</v>
      </c>
    </row>
    <row r="255" spans="1:16" s="93" customFormat="1" ht="25.5" customHeight="1">
      <c r="A255" s="108"/>
      <c r="B255" s="109">
        <v>51514</v>
      </c>
      <c r="C255" s="115" t="s">
        <v>397</v>
      </c>
      <c r="D255" s="111">
        <v>101</v>
      </c>
      <c r="E255" s="152"/>
      <c r="F255" s="111"/>
      <c r="G255" s="140"/>
      <c r="H255" s="111"/>
      <c r="I255" s="140"/>
      <c r="J255" s="111"/>
      <c r="K255" s="140"/>
      <c r="L255" s="111"/>
      <c r="M255" s="140"/>
      <c r="N255" s="111"/>
      <c r="O255" s="140"/>
      <c r="P255" s="137">
        <f t="shared" si="3"/>
        <v>0</v>
      </c>
    </row>
    <row r="256" spans="1:16" s="93" customFormat="1" ht="25.5" customHeight="1">
      <c r="A256" s="108"/>
      <c r="B256" s="109">
        <v>51515</v>
      </c>
      <c r="C256" s="115" t="s">
        <v>396</v>
      </c>
      <c r="D256" s="111">
        <v>101</v>
      </c>
      <c r="E256" s="152"/>
      <c r="F256" s="111"/>
      <c r="G256" s="140"/>
      <c r="H256" s="111"/>
      <c r="I256" s="140"/>
      <c r="J256" s="111"/>
      <c r="K256" s="140"/>
      <c r="L256" s="111"/>
      <c r="M256" s="140"/>
      <c r="N256" s="111"/>
      <c r="O256" s="140"/>
      <c r="P256" s="137">
        <f t="shared" si="3"/>
        <v>0</v>
      </c>
    </row>
    <row r="257" spans="1:16" s="93" customFormat="1" ht="25.5" customHeight="1">
      <c r="A257" s="108"/>
      <c r="B257" s="109">
        <v>51516</v>
      </c>
      <c r="C257" s="115" t="s">
        <v>395</v>
      </c>
      <c r="D257" s="111">
        <v>101</v>
      </c>
      <c r="E257" s="152"/>
      <c r="F257" s="111"/>
      <c r="G257" s="140"/>
      <c r="H257" s="111"/>
      <c r="I257" s="140"/>
      <c r="J257" s="111"/>
      <c r="K257" s="140"/>
      <c r="L257" s="111"/>
      <c r="M257" s="140"/>
      <c r="N257" s="111"/>
      <c r="O257" s="140"/>
      <c r="P257" s="137">
        <f t="shared" si="3"/>
        <v>0</v>
      </c>
    </row>
    <row r="258" spans="1:16" s="93" customFormat="1" ht="25.5" customHeight="1">
      <c r="A258" s="100">
        <v>52</v>
      </c>
      <c r="B258" s="118"/>
      <c r="C258" s="122" t="s">
        <v>1140</v>
      </c>
      <c r="D258" s="103"/>
      <c r="E258" s="138"/>
      <c r="F258" s="103"/>
      <c r="G258" s="138"/>
      <c r="H258" s="103"/>
      <c r="I258" s="138"/>
      <c r="J258" s="103"/>
      <c r="K258" s="138"/>
      <c r="L258" s="103"/>
      <c r="M258" s="138"/>
      <c r="N258" s="103"/>
      <c r="O258" s="138"/>
      <c r="P258" s="147">
        <f t="shared" si="3"/>
        <v>0</v>
      </c>
    </row>
    <row r="259" spans="1:16" s="93" customFormat="1" ht="25.5" customHeight="1">
      <c r="A259" s="100">
        <v>59</v>
      </c>
      <c r="B259" s="118"/>
      <c r="C259" s="122" t="s">
        <v>1222</v>
      </c>
      <c r="D259" s="103"/>
      <c r="E259" s="138"/>
      <c r="F259" s="103"/>
      <c r="G259" s="138"/>
      <c r="H259" s="103"/>
      <c r="I259" s="138"/>
      <c r="J259" s="103"/>
      <c r="K259" s="138"/>
      <c r="L259" s="103"/>
      <c r="M259" s="138"/>
      <c r="N259" s="103"/>
      <c r="O259" s="138"/>
      <c r="P259" s="147">
        <f t="shared" si="3"/>
        <v>0</v>
      </c>
    </row>
    <row r="260" spans="1:16" s="93" customFormat="1" ht="25.5" customHeight="1">
      <c r="A260" s="96">
        <v>6</v>
      </c>
      <c r="B260" s="124"/>
      <c r="C260" s="125" t="s">
        <v>1141</v>
      </c>
      <c r="D260" s="99"/>
      <c r="E260" s="137">
        <f>E261+E288+E289</f>
        <v>90850</v>
      </c>
      <c r="F260" s="99"/>
      <c r="G260" s="137">
        <f>G261+G288+G289</f>
        <v>0</v>
      </c>
      <c r="H260" s="99"/>
      <c r="I260" s="137">
        <f>I261+I288+I289</f>
        <v>200000</v>
      </c>
      <c r="J260" s="99"/>
      <c r="K260" s="137">
        <f>K261+K288+K289</f>
        <v>3122000</v>
      </c>
      <c r="L260" s="99"/>
      <c r="M260" s="137">
        <f>M261+M288+M289</f>
        <v>0</v>
      </c>
      <c r="N260" s="99"/>
      <c r="O260" s="137">
        <f>O261+O288+O289</f>
        <v>0</v>
      </c>
      <c r="P260" s="147">
        <f t="shared" si="3"/>
        <v>3412850</v>
      </c>
    </row>
    <row r="261" spans="1:16" s="93" customFormat="1" ht="25.5" customHeight="1">
      <c r="A261" s="100">
        <v>61</v>
      </c>
      <c r="B261" s="118"/>
      <c r="C261" s="122" t="s">
        <v>394</v>
      </c>
      <c r="D261" s="103"/>
      <c r="E261" s="138">
        <f>E262+E273+E276+E280+E284+E286</f>
        <v>90850</v>
      </c>
      <c r="F261" s="103"/>
      <c r="G261" s="138">
        <f>G262+G273+G276+G280+G284+G286</f>
        <v>0</v>
      </c>
      <c r="H261" s="103"/>
      <c r="I261" s="138">
        <f>I262+I273+I276+I280+I284+I286</f>
        <v>200000</v>
      </c>
      <c r="J261" s="103"/>
      <c r="K261" s="138">
        <f>K262+K273+K276+K280+K284+K286</f>
        <v>3122000</v>
      </c>
      <c r="L261" s="103"/>
      <c r="M261" s="138">
        <f>M262+M273+M276+M280+M284+M286</f>
        <v>0</v>
      </c>
      <c r="N261" s="103"/>
      <c r="O261" s="138">
        <f>O262+O273+O276+O280+O284+O286</f>
        <v>0</v>
      </c>
      <c r="P261" s="147">
        <f t="shared" ref="P261:P326" si="4">SUM(E261+G261+I261+K261+M261+O261)</f>
        <v>3412850</v>
      </c>
    </row>
    <row r="262" spans="1:16" s="93" customFormat="1" ht="25.5" customHeight="1">
      <c r="A262" s="104"/>
      <c r="B262" s="105">
        <v>61100</v>
      </c>
      <c r="C262" s="131" t="s">
        <v>498</v>
      </c>
      <c r="D262" s="107"/>
      <c r="E262" s="139">
        <f>SUM(E263:E272)</f>
        <v>25750</v>
      </c>
      <c r="F262" s="107"/>
      <c r="G262" s="139">
        <f>SUM(G263:G272)</f>
        <v>0</v>
      </c>
      <c r="H262" s="107"/>
      <c r="I262" s="139">
        <f>SUM(I263:I272)</f>
        <v>0</v>
      </c>
      <c r="J262" s="107"/>
      <c r="K262" s="139">
        <f>SUM(K263:K272)</f>
        <v>0</v>
      </c>
      <c r="L262" s="107"/>
      <c r="M262" s="139">
        <f>SUM(M263:M272)</f>
        <v>0</v>
      </c>
      <c r="N262" s="107"/>
      <c r="O262" s="139">
        <f>SUM(O263:O272)</f>
        <v>0</v>
      </c>
      <c r="P262" s="147">
        <f t="shared" si="4"/>
        <v>25750</v>
      </c>
    </row>
    <row r="263" spans="1:16" s="93" customFormat="1" ht="25.5" customHeight="1">
      <c r="A263" s="108"/>
      <c r="B263" s="109">
        <v>61101</v>
      </c>
      <c r="C263" s="115" t="s">
        <v>1361</v>
      </c>
      <c r="D263" s="111">
        <v>101</v>
      </c>
      <c r="E263" s="152">
        <v>15750</v>
      </c>
      <c r="F263" s="111"/>
      <c r="G263" s="140"/>
      <c r="H263" s="111"/>
      <c r="I263" s="140"/>
      <c r="J263" s="111"/>
      <c r="K263" s="140"/>
      <c r="L263" s="111"/>
      <c r="M263" s="140"/>
      <c r="N263" s="111"/>
      <c r="O263" s="140"/>
      <c r="P263" s="137">
        <f t="shared" si="4"/>
        <v>15750</v>
      </c>
    </row>
    <row r="264" spans="1:16" s="93" customFormat="1" ht="25.5" customHeight="1">
      <c r="A264" s="108"/>
      <c r="B264" s="109">
        <v>61102</v>
      </c>
      <c r="C264" s="115" t="s">
        <v>393</v>
      </c>
      <c r="D264" s="111">
        <v>101</v>
      </c>
      <c r="E264" s="152">
        <v>1000</v>
      </c>
      <c r="F264" s="111"/>
      <c r="G264" s="140"/>
      <c r="H264" s="111"/>
      <c r="I264" s="140"/>
      <c r="J264" s="111"/>
      <c r="K264" s="140"/>
      <c r="L264" s="111"/>
      <c r="M264" s="140"/>
      <c r="N264" s="111"/>
      <c r="O264" s="140"/>
      <c r="P264" s="137">
        <f t="shared" si="4"/>
        <v>1000</v>
      </c>
    </row>
    <row r="265" spans="1:16" s="93" customFormat="1" ht="25.5" customHeight="1">
      <c r="A265" s="108"/>
      <c r="B265" s="109">
        <v>61103</v>
      </c>
      <c r="C265" s="115" t="s">
        <v>392</v>
      </c>
      <c r="D265" s="111">
        <v>101</v>
      </c>
      <c r="E265" s="152">
        <v>1500</v>
      </c>
      <c r="F265" s="111"/>
      <c r="G265" s="140"/>
      <c r="H265" s="111"/>
      <c r="I265" s="140"/>
      <c r="J265" s="111"/>
      <c r="K265" s="140"/>
      <c r="L265" s="111"/>
      <c r="M265" s="140"/>
      <c r="N265" s="111"/>
      <c r="O265" s="140"/>
      <c r="P265" s="137">
        <f t="shared" si="4"/>
        <v>1500</v>
      </c>
    </row>
    <row r="266" spans="1:16" s="93" customFormat="1" ht="25.5" customHeight="1">
      <c r="A266" s="108"/>
      <c r="B266" s="109">
        <v>61104</v>
      </c>
      <c r="C266" s="115" t="s">
        <v>1362</v>
      </c>
      <c r="D266" s="111">
        <v>101</v>
      </c>
      <c r="E266" s="152"/>
      <c r="F266" s="111"/>
      <c r="G266" s="140"/>
      <c r="H266" s="111"/>
      <c r="I266" s="140"/>
      <c r="J266" s="111"/>
      <c r="K266" s="140"/>
      <c r="L266" s="111"/>
      <c r="M266" s="140"/>
      <c r="N266" s="111"/>
      <c r="O266" s="140"/>
      <c r="P266" s="137">
        <f t="shared" si="4"/>
        <v>0</v>
      </c>
    </row>
    <row r="267" spans="1:16" s="93" customFormat="1" ht="25.5" customHeight="1">
      <c r="A267" s="108"/>
      <c r="B267" s="109">
        <v>61105</v>
      </c>
      <c r="C267" s="115" t="s">
        <v>1363</v>
      </c>
      <c r="D267" s="111">
        <v>101</v>
      </c>
      <c r="E267" s="152">
        <v>3000</v>
      </c>
      <c r="F267" s="111"/>
      <c r="G267" s="140"/>
      <c r="H267" s="111"/>
      <c r="I267" s="140"/>
      <c r="J267" s="111"/>
      <c r="K267" s="140"/>
      <c r="L267" s="111"/>
      <c r="M267" s="140"/>
      <c r="N267" s="111"/>
      <c r="O267" s="140"/>
      <c r="P267" s="137">
        <f t="shared" si="4"/>
        <v>3000</v>
      </c>
    </row>
    <row r="268" spans="1:16" s="93" customFormat="1" ht="25.5" customHeight="1">
      <c r="A268" s="108"/>
      <c r="B268" s="109">
        <v>61106</v>
      </c>
      <c r="C268" s="115" t="s">
        <v>1364</v>
      </c>
      <c r="D268" s="111">
        <v>101</v>
      </c>
      <c r="E268" s="152">
        <v>3000</v>
      </c>
      <c r="F268" s="111"/>
      <c r="G268" s="140"/>
      <c r="H268" s="111"/>
      <c r="I268" s="140"/>
      <c r="J268" s="111"/>
      <c r="K268" s="140"/>
      <c r="L268" s="111"/>
      <c r="M268" s="140"/>
      <c r="N268" s="111"/>
      <c r="O268" s="140"/>
      <c r="P268" s="137">
        <f t="shared" si="4"/>
        <v>3000</v>
      </c>
    </row>
    <row r="269" spans="1:16" s="93" customFormat="1" ht="25.5" customHeight="1">
      <c r="A269" s="108"/>
      <c r="B269" s="109">
        <v>61107</v>
      </c>
      <c r="C269" s="115" t="s">
        <v>391</v>
      </c>
      <c r="D269" s="111">
        <v>101</v>
      </c>
      <c r="E269" s="152">
        <v>1500</v>
      </c>
      <c r="F269" s="111"/>
      <c r="G269" s="140"/>
      <c r="H269" s="111"/>
      <c r="I269" s="140"/>
      <c r="J269" s="111"/>
      <c r="K269" s="140"/>
      <c r="L269" s="111"/>
      <c r="M269" s="140"/>
      <c r="N269" s="111"/>
      <c r="O269" s="140"/>
      <c r="P269" s="137">
        <f t="shared" si="4"/>
        <v>1500</v>
      </c>
    </row>
    <row r="270" spans="1:16" s="93" customFormat="1" ht="25.5" customHeight="1">
      <c r="A270" s="108"/>
      <c r="B270" s="109">
        <v>61108</v>
      </c>
      <c r="C270" s="115" t="s">
        <v>1365</v>
      </c>
      <c r="D270" s="111">
        <v>101</v>
      </c>
      <c r="E270" s="152"/>
      <c r="F270" s="111"/>
      <c r="G270" s="140"/>
      <c r="H270" s="111"/>
      <c r="I270" s="140"/>
      <c r="J270" s="111"/>
      <c r="K270" s="140"/>
      <c r="L270" s="111"/>
      <c r="M270" s="140"/>
      <c r="N270" s="111"/>
      <c r="O270" s="140"/>
      <c r="P270" s="137">
        <f t="shared" si="4"/>
        <v>0</v>
      </c>
    </row>
    <row r="271" spans="1:16" s="93" customFormat="1" ht="25.5" customHeight="1">
      <c r="A271" s="108"/>
      <c r="B271" s="109">
        <v>61109</v>
      </c>
      <c r="C271" s="115" t="s">
        <v>390</v>
      </c>
      <c r="D271" s="111">
        <v>101</v>
      </c>
      <c r="E271" s="152"/>
      <c r="F271" s="111"/>
      <c r="G271" s="140"/>
      <c r="H271" s="111"/>
      <c r="I271" s="140"/>
      <c r="J271" s="111"/>
      <c r="K271" s="140"/>
      <c r="L271" s="111"/>
      <c r="M271" s="140"/>
      <c r="N271" s="111"/>
      <c r="O271" s="140"/>
      <c r="P271" s="137">
        <f t="shared" si="4"/>
        <v>0</v>
      </c>
    </row>
    <row r="272" spans="1:16" s="93" customFormat="1" ht="25.5" customHeight="1">
      <c r="A272" s="108"/>
      <c r="B272" s="109">
        <v>61110</v>
      </c>
      <c r="C272" s="115" t="s">
        <v>389</v>
      </c>
      <c r="D272" s="111">
        <v>101</v>
      </c>
      <c r="E272" s="152"/>
      <c r="F272" s="111"/>
      <c r="G272" s="140"/>
      <c r="H272" s="111"/>
      <c r="I272" s="140"/>
      <c r="J272" s="111"/>
      <c r="K272" s="140"/>
      <c r="L272" s="111"/>
      <c r="M272" s="140"/>
      <c r="N272" s="111"/>
      <c r="O272" s="140"/>
      <c r="P272" s="137">
        <f t="shared" si="4"/>
        <v>0</v>
      </c>
    </row>
    <row r="273" spans="1:19" s="93" customFormat="1" ht="25.5" customHeight="1">
      <c r="A273" s="104"/>
      <c r="B273" s="105">
        <v>61200</v>
      </c>
      <c r="C273" s="131" t="s">
        <v>24</v>
      </c>
      <c r="D273" s="107"/>
      <c r="E273" s="139">
        <f>SUM(E274:E275)</f>
        <v>12600</v>
      </c>
      <c r="F273" s="107"/>
      <c r="G273" s="139">
        <f>SUM(G274:G275)</f>
        <v>0</v>
      </c>
      <c r="H273" s="107"/>
      <c r="I273" s="139">
        <f>SUM(I274:I275)</f>
        <v>0</v>
      </c>
      <c r="J273" s="107"/>
      <c r="K273" s="139">
        <f>SUM(K274:K275)</f>
        <v>0</v>
      </c>
      <c r="L273" s="107"/>
      <c r="M273" s="139">
        <f>SUM(M274:M275)</f>
        <v>0</v>
      </c>
      <c r="N273" s="107"/>
      <c r="O273" s="139">
        <f>SUM(O274:O275)</f>
        <v>0</v>
      </c>
      <c r="P273" s="147">
        <f t="shared" si="4"/>
        <v>12600</v>
      </c>
    </row>
    <row r="274" spans="1:19" s="93" customFormat="1" ht="25.5" customHeight="1">
      <c r="A274" s="108"/>
      <c r="B274" s="109">
        <v>61201</v>
      </c>
      <c r="C274" s="115" t="s">
        <v>388</v>
      </c>
      <c r="D274" s="111">
        <v>199</v>
      </c>
      <c r="E274" s="152"/>
      <c r="F274" s="111"/>
      <c r="G274" s="140"/>
      <c r="H274" s="111"/>
      <c r="I274" s="140"/>
      <c r="J274" s="111"/>
      <c r="K274" s="140"/>
      <c r="L274" s="111"/>
      <c r="M274" s="140"/>
      <c r="N274" s="111"/>
      <c r="O274" s="140"/>
      <c r="P274" s="137">
        <f t="shared" si="4"/>
        <v>0</v>
      </c>
    </row>
    <row r="275" spans="1:19" s="93" customFormat="1" ht="25.5" customHeight="1">
      <c r="A275" s="108"/>
      <c r="B275" s="109">
        <v>61202</v>
      </c>
      <c r="C275" s="115" t="s">
        <v>387</v>
      </c>
      <c r="D275" s="111">
        <v>199</v>
      </c>
      <c r="E275" s="152">
        <v>12600</v>
      </c>
      <c r="F275" s="111"/>
      <c r="G275" s="140"/>
      <c r="H275" s="111"/>
      <c r="I275" s="140"/>
      <c r="J275" s="111"/>
      <c r="K275" s="140"/>
      <c r="L275" s="111"/>
      <c r="M275" s="140"/>
      <c r="N275" s="111"/>
      <c r="O275" s="140"/>
      <c r="P275" s="137">
        <f t="shared" si="4"/>
        <v>12600</v>
      </c>
    </row>
    <row r="276" spans="1:19" s="93" customFormat="1" ht="25.5" customHeight="1">
      <c r="A276" s="104"/>
      <c r="B276" s="105">
        <v>61300</v>
      </c>
      <c r="C276" s="131" t="s">
        <v>1147</v>
      </c>
      <c r="D276" s="107"/>
      <c r="E276" s="139">
        <f>SUM(E277:E279)</f>
        <v>10500</v>
      </c>
      <c r="F276" s="107"/>
      <c r="G276" s="139">
        <f>SUM(G277:G279)</f>
        <v>0</v>
      </c>
      <c r="H276" s="107"/>
      <c r="I276" s="139">
        <f>SUM(I277:I279)</f>
        <v>0</v>
      </c>
      <c r="J276" s="107"/>
      <c r="K276" s="139">
        <f>SUM(K277:K279)</f>
        <v>0</v>
      </c>
      <c r="L276" s="107"/>
      <c r="M276" s="139">
        <f>SUM(M277:M279)</f>
        <v>0</v>
      </c>
      <c r="N276" s="107"/>
      <c r="O276" s="139">
        <f>SUM(O277:O279)</f>
        <v>0</v>
      </c>
      <c r="P276" s="147">
        <f t="shared" si="4"/>
        <v>10500</v>
      </c>
    </row>
    <row r="277" spans="1:19" s="93" customFormat="1" ht="25.5" customHeight="1">
      <c r="A277" s="108"/>
      <c r="B277" s="109">
        <v>61301</v>
      </c>
      <c r="C277" s="115" t="s">
        <v>386</v>
      </c>
      <c r="D277" s="111">
        <v>199</v>
      </c>
      <c r="E277" s="152">
        <v>10500</v>
      </c>
      <c r="F277" s="111"/>
      <c r="G277" s="140"/>
      <c r="H277" s="111"/>
      <c r="I277" s="140"/>
      <c r="J277" s="111"/>
      <c r="K277" s="140"/>
      <c r="L277" s="111"/>
      <c r="M277" s="140"/>
      <c r="N277" s="111"/>
      <c r="O277" s="140"/>
      <c r="P277" s="137">
        <f t="shared" si="4"/>
        <v>10500</v>
      </c>
    </row>
    <row r="278" spans="1:19" s="93" customFormat="1" ht="25.5" customHeight="1">
      <c r="A278" s="108"/>
      <c r="B278" s="109">
        <v>61302</v>
      </c>
      <c r="C278" s="115" t="s">
        <v>385</v>
      </c>
      <c r="D278" s="111">
        <v>199</v>
      </c>
      <c r="E278" s="152"/>
      <c r="F278" s="111"/>
      <c r="G278" s="140"/>
      <c r="H278" s="111"/>
      <c r="I278" s="140"/>
      <c r="J278" s="111"/>
      <c r="K278" s="140"/>
      <c r="L278" s="111"/>
      <c r="M278" s="140"/>
      <c r="N278" s="111"/>
      <c r="O278" s="140"/>
      <c r="P278" s="137">
        <f t="shared" si="4"/>
        <v>0</v>
      </c>
    </row>
    <row r="279" spans="1:19" s="93" customFormat="1" ht="25.5" customHeight="1">
      <c r="A279" s="108"/>
      <c r="B279" s="109">
        <v>61303</v>
      </c>
      <c r="C279" s="115" t="s">
        <v>384</v>
      </c>
      <c r="D279" s="111">
        <v>199</v>
      </c>
      <c r="E279" s="152"/>
      <c r="F279" s="111"/>
      <c r="G279" s="140"/>
      <c r="H279" s="111"/>
      <c r="I279" s="140"/>
      <c r="J279" s="111"/>
      <c r="K279" s="140"/>
      <c r="L279" s="111"/>
      <c r="M279" s="140"/>
      <c r="N279" s="111"/>
      <c r="O279" s="140"/>
      <c r="P279" s="137">
        <f t="shared" si="4"/>
        <v>0</v>
      </c>
    </row>
    <row r="280" spans="1:19" s="93" customFormat="1" ht="25.5" customHeight="1">
      <c r="A280" s="104"/>
      <c r="B280" s="105">
        <v>61400</v>
      </c>
      <c r="C280" s="129" t="s">
        <v>383</v>
      </c>
      <c r="D280" s="107"/>
      <c r="E280" s="139">
        <f>SUM(E281:E283)</f>
        <v>0</v>
      </c>
      <c r="F280" s="107"/>
      <c r="G280" s="139">
        <f>SUM(G281:G283)</f>
        <v>0</v>
      </c>
      <c r="H280" s="107"/>
      <c r="I280" s="139">
        <f>SUM(I281:I283)</f>
        <v>200000</v>
      </c>
      <c r="J280" s="107"/>
      <c r="K280" s="139">
        <f>SUM(K281:K283)</f>
        <v>3122000</v>
      </c>
      <c r="L280" s="107"/>
      <c r="M280" s="139">
        <f>SUM(M281:M283)</f>
        <v>0</v>
      </c>
      <c r="N280" s="107"/>
      <c r="O280" s="139">
        <f>SUM(O281:O283)</f>
        <v>0</v>
      </c>
      <c r="P280" s="147">
        <f t="shared" si="4"/>
        <v>3322000</v>
      </c>
    </row>
    <row r="281" spans="1:19" s="93" customFormat="1" ht="25.5" customHeight="1">
      <c r="A281" s="108"/>
      <c r="B281" s="109">
        <v>61401</v>
      </c>
      <c r="C281" s="115" t="s">
        <v>382</v>
      </c>
      <c r="D281" s="157"/>
      <c r="E281" s="158"/>
      <c r="F281" s="157"/>
      <c r="G281" s="158"/>
      <c r="H281" s="153">
        <v>311</v>
      </c>
      <c r="I281" s="152">
        <v>200000</v>
      </c>
      <c r="J281" s="111"/>
      <c r="K281" s="140"/>
      <c r="L281" s="111"/>
      <c r="M281" s="140"/>
      <c r="N281" s="153"/>
      <c r="O281" s="152"/>
      <c r="P281" s="137">
        <f t="shared" si="4"/>
        <v>200000</v>
      </c>
      <c r="S281" s="155">
        <v>104</v>
      </c>
    </row>
    <row r="282" spans="1:19" s="93" customFormat="1" ht="25.5" customHeight="1">
      <c r="A282" s="108"/>
      <c r="B282" s="109">
        <v>61402</v>
      </c>
      <c r="C282" s="115" t="s">
        <v>381</v>
      </c>
      <c r="D282" s="157"/>
      <c r="E282" s="158"/>
      <c r="F282" s="111"/>
      <c r="G282" s="140"/>
      <c r="H282" s="111"/>
      <c r="I282" s="140"/>
      <c r="J282" s="153">
        <v>406</v>
      </c>
      <c r="K282" s="152">
        <v>3122000</v>
      </c>
      <c r="L282" s="111"/>
      <c r="M282" s="140"/>
      <c r="N282" s="153"/>
      <c r="O282" s="152"/>
      <c r="P282" s="137">
        <f t="shared" si="4"/>
        <v>3122000</v>
      </c>
      <c r="S282" s="155">
        <v>105</v>
      </c>
    </row>
    <row r="283" spans="1:19" s="93" customFormat="1" ht="25.5" customHeight="1">
      <c r="A283" s="108"/>
      <c r="B283" s="109">
        <v>61403</v>
      </c>
      <c r="C283" s="115" t="s">
        <v>380</v>
      </c>
      <c r="D283" s="157"/>
      <c r="E283" s="158"/>
      <c r="F283" s="111"/>
      <c r="G283" s="140"/>
      <c r="H283" s="111"/>
      <c r="I283" s="140"/>
      <c r="J283" s="111"/>
      <c r="K283" s="140"/>
      <c r="L283" s="111"/>
      <c r="M283" s="140"/>
      <c r="N283" s="153"/>
      <c r="O283" s="152"/>
      <c r="P283" s="137">
        <f t="shared" si="4"/>
        <v>0</v>
      </c>
      <c r="S283" s="155">
        <v>106</v>
      </c>
    </row>
    <row r="284" spans="1:19" s="94" customFormat="1" ht="25.5" customHeight="1">
      <c r="A284" s="132"/>
      <c r="B284" s="133">
        <v>61500</v>
      </c>
      <c r="C284" s="131" t="s">
        <v>1145</v>
      </c>
      <c r="D284" s="134"/>
      <c r="E284" s="142">
        <f>SUM(E285)</f>
        <v>0</v>
      </c>
      <c r="F284" s="134"/>
      <c r="G284" s="142">
        <f>SUM(G285)</f>
        <v>0</v>
      </c>
      <c r="H284" s="134"/>
      <c r="I284" s="142">
        <f>SUM(I285)</f>
        <v>0</v>
      </c>
      <c r="J284" s="134"/>
      <c r="K284" s="142">
        <f>SUM(K285)</f>
        <v>0</v>
      </c>
      <c r="L284" s="134"/>
      <c r="M284" s="142">
        <f>SUM(M285)</f>
        <v>0</v>
      </c>
      <c r="N284" s="134"/>
      <c r="O284" s="142">
        <f>SUM(O285)</f>
        <v>0</v>
      </c>
      <c r="P284" s="147">
        <f t="shared" si="4"/>
        <v>0</v>
      </c>
      <c r="S284" s="154"/>
    </row>
    <row r="285" spans="1:19" s="94" customFormat="1" ht="25.5" customHeight="1">
      <c r="A285" s="112"/>
      <c r="B285" s="116">
        <v>61501</v>
      </c>
      <c r="C285" s="115" t="s">
        <v>1145</v>
      </c>
      <c r="D285" s="111"/>
      <c r="E285" s="160"/>
      <c r="F285" s="159"/>
      <c r="G285" s="160"/>
      <c r="H285" s="159"/>
      <c r="I285" s="160"/>
      <c r="J285" s="159"/>
      <c r="K285" s="160"/>
      <c r="L285" s="159"/>
      <c r="M285" s="160"/>
      <c r="N285" s="159">
        <v>999</v>
      </c>
      <c r="O285" s="152"/>
      <c r="P285" s="137">
        <f t="shared" si="4"/>
        <v>0</v>
      </c>
      <c r="S285" s="154">
        <v>301</v>
      </c>
    </row>
    <row r="286" spans="1:19" s="93" customFormat="1" ht="25.5" customHeight="1">
      <c r="A286" s="104"/>
      <c r="B286" s="105">
        <v>61600</v>
      </c>
      <c r="C286" s="129" t="s">
        <v>366</v>
      </c>
      <c r="D286" s="107"/>
      <c r="E286" s="139">
        <f>SUM(E287)</f>
        <v>42000</v>
      </c>
      <c r="F286" s="107"/>
      <c r="G286" s="139">
        <f>SUM(G287)</f>
        <v>0</v>
      </c>
      <c r="H286" s="107"/>
      <c r="I286" s="139">
        <f>SUM(I287)</f>
        <v>0</v>
      </c>
      <c r="J286" s="107"/>
      <c r="K286" s="139">
        <f>SUM(K287)</f>
        <v>0</v>
      </c>
      <c r="L286" s="107"/>
      <c r="M286" s="139">
        <f>SUM(M287)</f>
        <v>0</v>
      </c>
      <c r="N286" s="107"/>
      <c r="O286" s="139">
        <f>SUM(O287)</f>
        <v>0</v>
      </c>
      <c r="P286" s="147">
        <f t="shared" si="4"/>
        <v>42000</v>
      </c>
      <c r="S286" s="155">
        <v>302</v>
      </c>
    </row>
    <row r="287" spans="1:19" s="93" customFormat="1" ht="25.5" customHeight="1">
      <c r="A287" s="108"/>
      <c r="B287" s="109">
        <v>61601</v>
      </c>
      <c r="C287" s="115" t="s">
        <v>365</v>
      </c>
      <c r="D287" s="153">
        <v>101</v>
      </c>
      <c r="E287" s="152">
        <v>42000</v>
      </c>
      <c r="F287" s="111"/>
      <c r="G287" s="140"/>
      <c r="H287" s="111"/>
      <c r="I287" s="140"/>
      <c r="J287" s="111"/>
      <c r="K287" s="140"/>
      <c r="L287" s="111"/>
      <c r="M287" s="140"/>
      <c r="N287" s="111">
        <v>999</v>
      </c>
      <c r="O287" s="152"/>
      <c r="P287" s="137">
        <f t="shared" si="4"/>
        <v>42000</v>
      </c>
      <c r="S287" s="155">
        <v>303</v>
      </c>
    </row>
    <row r="288" spans="1:19" s="93" customFormat="1" ht="25.5" customHeight="1">
      <c r="A288" s="100">
        <v>62</v>
      </c>
      <c r="B288" s="118"/>
      <c r="C288" s="122" t="s">
        <v>1144</v>
      </c>
      <c r="D288" s="103"/>
      <c r="E288" s="138"/>
      <c r="F288" s="103"/>
      <c r="G288" s="138"/>
      <c r="H288" s="103"/>
      <c r="I288" s="138"/>
      <c r="J288" s="103"/>
      <c r="K288" s="138"/>
      <c r="L288" s="103"/>
      <c r="M288" s="138"/>
      <c r="N288" s="103"/>
      <c r="O288" s="138"/>
      <c r="P288" s="147">
        <f t="shared" si="4"/>
        <v>0</v>
      </c>
      <c r="S288" s="155">
        <v>304</v>
      </c>
    </row>
    <row r="289" spans="1:19" s="93" customFormat="1" ht="25.5" customHeight="1">
      <c r="A289" s="100">
        <v>69</v>
      </c>
      <c r="B289" s="118"/>
      <c r="C289" s="122" t="s">
        <v>1223</v>
      </c>
      <c r="D289" s="103"/>
      <c r="E289" s="138"/>
      <c r="F289" s="103"/>
      <c r="G289" s="138"/>
      <c r="H289" s="103"/>
      <c r="I289" s="138"/>
      <c r="J289" s="103"/>
      <c r="K289" s="138"/>
      <c r="L289" s="103"/>
      <c r="M289" s="138"/>
      <c r="N289" s="103"/>
      <c r="O289" s="138"/>
      <c r="P289" s="147">
        <f t="shared" si="4"/>
        <v>0</v>
      </c>
      <c r="S289" s="155">
        <v>305</v>
      </c>
    </row>
    <row r="290" spans="1:19" s="94" customFormat="1" ht="25.5" customHeight="1">
      <c r="A290" s="126">
        <v>7</v>
      </c>
      <c r="B290" s="127"/>
      <c r="C290" s="125" t="s">
        <v>1224</v>
      </c>
      <c r="D290" s="128"/>
      <c r="E290" s="144">
        <f>E291+E292+E293</f>
        <v>0</v>
      </c>
      <c r="F290" s="128"/>
      <c r="G290" s="144">
        <f>G291+G292+G293</f>
        <v>0</v>
      </c>
      <c r="H290" s="128"/>
      <c r="I290" s="144">
        <f>I291+I292+I293</f>
        <v>0</v>
      </c>
      <c r="J290" s="128"/>
      <c r="K290" s="144">
        <f>K291+K292+K293</f>
        <v>0</v>
      </c>
      <c r="L290" s="128"/>
      <c r="M290" s="144">
        <f>M291+M292+M293</f>
        <v>0</v>
      </c>
      <c r="N290" s="128"/>
      <c r="O290" s="144">
        <f>O291+O292+O293</f>
        <v>0</v>
      </c>
      <c r="P290" s="147">
        <f t="shared" si="4"/>
        <v>0</v>
      </c>
      <c r="S290" s="154">
        <v>306</v>
      </c>
    </row>
    <row r="291" spans="1:19" s="94" customFormat="1" ht="25.5" customHeight="1">
      <c r="A291" s="119">
        <v>71</v>
      </c>
      <c r="B291" s="120"/>
      <c r="C291" s="122" t="s">
        <v>1227</v>
      </c>
      <c r="D291" s="121"/>
      <c r="E291" s="141"/>
      <c r="F291" s="121"/>
      <c r="G291" s="141"/>
      <c r="H291" s="121"/>
      <c r="I291" s="141"/>
      <c r="J291" s="121"/>
      <c r="K291" s="141"/>
      <c r="L291" s="121"/>
      <c r="M291" s="141"/>
      <c r="N291" s="121"/>
      <c r="O291" s="141"/>
      <c r="P291" s="147">
        <f t="shared" si="4"/>
        <v>0</v>
      </c>
      <c r="S291" s="154">
        <v>307</v>
      </c>
    </row>
    <row r="292" spans="1:19" s="94" customFormat="1" ht="25.5" customHeight="1">
      <c r="A292" s="119">
        <v>72</v>
      </c>
      <c r="B292" s="120"/>
      <c r="C292" s="122" t="s">
        <v>1226</v>
      </c>
      <c r="D292" s="121"/>
      <c r="E292" s="141"/>
      <c r="F292" s="121"/>
      <c r="G292" s="141"/>
      <c r="H292" s="121"/>
      <c r="I292" s="141"/>
      <c r="J292" s="121"/>
      <c r="K292" s="141"/>
      <c r="L292" s="121"/>
      <c r="M292" s="141"/>
      <c r="N292" s="121"/>
      <c r="O292" s="141"/>
      <c r="P292" s="147">
        <f t="shared" si="4"/>
        <v>0</v>
      </c>
      <c r="S292" s="154">
        <v>308</v>
      </c>
    </row>
    <row r="293" spans="1:19" s="94" customFormat="1" ht="25.5" customHeight="1">
      <c r="A293" s="119">
        <v>73</v>
      </c>
      <c r="B293" s="120"/>
      <c r="C293" s="122" t="s">
        <v>1225</v>
      </c>
      <c r="D293" s="121"/>
      <c r="E293" s="141"/>
      <c r="F293" s="121"/>
      <c r="G293" s="141"/>
      <c r="H293" s="121"/>
      <c r="I293" s="141"/>
      <c r="J293" s="121"/>
      <c r="K293" s="141"/>
      <c r="L293" s="121"/>
      <c r="M293" s="141"/>
      <c r="N293" s="121"/>
      <c r="O293" s="141"/>
      <c r="P293" s="147">
        <f t="shared" si="4"/>
        <v>0</v>
      </c>
      <c r="S293" s="154">
        <v>309</v>
      </c>
    </row>
    <row r="294" spans="1:19" s="93" customFormat="1" ht="25.5" customHeight="1">
      <c r="A294" s="96">
        <v>8</v>
      </c>
      <c r="B294" s="124"/>
      <c r="C294" s="125" t="s">
        <v>258</v>
      </c>
      <c r="D294" s="99"/>
      <c r="E294" s="137">
        <f>E295+E299+E307</f>
        <v>29196703</v>
      </c>
      <c r="F294" s="99"/>
      <c r="G294" s="137">
        <f>G295+G299+G307</f>
        <v>17416028</v>
      </c>
      <c r="H294" s="99"/>
      <c r="I294" s="137">
        <f>I295+I299+I307</f>
        <v>0</v>
      </c>
      <c r="J294" s="99"/>
      <c r="K294" s="137">
        <f>K295+K299+K307</f>
        <v>0</v>
      </c>
      <c r="L294" s="99"/>
      <c r="M294" s="137">
        <f>M295+M299+M307</f>
        <v>0</v>
      </c>
      <c r="N294" s="99"/>
      <c r="O294" s="137">
        <f>O295+O299+O307</f>
        <v>0</v>
      </c>
      <c r="P294" s="147">
        <f t="shared" si="4"/>
        <v>46612731</v>
      </c>
      <c r="S294" s="155">
        <v>310</v>
      </c>
    </row>
    <row r="295" spans="1:19" s="93" customFormat="1" ht="25.5" customHeight="1">
      <c r="A295" s="100">
        <v>81</v>
      </c>
      <c r="B295" s="118"/>
      <c r="C295" s="122" t="s">
        <v>259</v>
      </c>
      <c r="D295" s="103"/>
      <c r="E295" s="138">
        <f>E296</f>
        <v>29196703</v>
      </c>
      <c r="F295" s="103"/>
      <c r="G295" s="138">
        <f>G296</f>
        <v>0</v>
      </c>
      <c r="H295" s="103"/>
      <c r="I295" s="138">
        <f>I296</f>
        <v>0</v>
      </c>
      <c r="J295" s="103"/>
      <c r="K295" s="138">
        <f>K296</f>
        <v>0</v>
      </c>
      <c r="L295" s="103"/>
      <c r="M295" s="138">
        <f>M296</f>
        <v>0</v>
      </c>
      <c r="N295" s="103"/>
      <c r="O295" s="138">
        <f>O296</f>
        <v>0</v>
      </c>
      <c r="P295" s="147">
        <f t="shared" si="4"/>
        <v>29196703</v>
      </c>
      <c r="S295" s="155">
        <v>311</v>
      </c>
    </row>
    <row r="296" spans="1:19" s="93" customFormat="1" ht="25.5" customHeight="1">
      <c r="A296" s="104"/>
      <c r="B296" s="105">
        <v>81100</v>
      </c>
      <c r="C296" s="131" t="s">
        <v>1148</v>
      </c>
      <c r="D296" s="107"/>
      <c r="E296" s="139">
        <f>SUM(E297:E298)</f>
        <v>29196703</v>
      </c>
      <c r="F296" s="107"/>
      <c r="G296" s="139">
        <f>SUM(G297:G298)</f>
        <v>0</v>
      </c>
      <c r="H296" s="107"/>
      <c r="I296" s="139">
        <f>SUM(I297:I298)</f>
        <v>0</v>
      </c>
      <c r="J296" s="107"/>
      <c r="K296" s="139">
        <f>SUM(K297:K298)</f>
        <v>0</v>
      </c>
      <c r="L296" s="107"/>
      <c r="M296" s="139">
        <f>SUM(M297:M298)</f>
        <v>0</v>
      </c>
      <c r="N296" s="107"/>
      <c r="O296" s="139">
        <f>SUM(O297:O298)</f>
        <v>0</v>
      </c>
      <c r="P296" s="147">
        <f t="shared" si="4"/>
        <v>29196703</v>
      </c>
      <c r="S296" s="155">
        <v>312</v>
      </c>
    </row>
    <row r="297" spans="1:19" s="93" customFormat="1" ht="25.5" customHeight="1">
      <c r="A297" s="108"/>
      <c r="B297" s="109">
        <v>81101</v>
      </c>
      <c r="C297" s="115" t="s">
        <v>362</v>
      </c>
      <c r="D297" s="111">
        <v>101</v>
      </c>
      <c r="E297" s="152">
        <v>29106403</v>
      </c>
      <c r="F297" s="111"/>
      <c r="G297" s="140"/>
      <c r="H297" s="111"/>
      <c r="I297" s="140"/>
      <c r="J297" s="111"/>
      <c r="K297" s="140"/>
      <c r="L297" s="111"/>
      <c r="M297" s="140"/>
      <c r="N297" s="111"/>
      <c r="O297" s="140"/>
      <c r="P297" s="137">
        <f t="shared" si="4"/>
        <v>29106403</v>
      </c>
      <c r="S297" s="155">
        <v>313</v>
      </c>
    </row>
    <row r="298" spans="1:19" s="93" customFormat="1" ht="25.5" customHeight="1">
      <c r="A298" s="108"/>
      <c r="B298" s="109">
        <v>81102</v>
      </c>
      <c r="C298" s="115" t="s">
        <v>361</v>
      </c>
      <c r="D298" s="111">
        <v>101</v>
      </c>
      <c r="E298" s="152">
        <v>90300</v>
      </c>
      <c r="F298" s="111"/>
      <c r="G298" s="140"/>
      <c r="H298" s="111"/>
      <c r="I298" s="140"/>
      <c r="J298" s="111"/>
      <c r="K298" s="140"/>
      <c r="L298" s="111"/>
      <c r="M298" s="140"/>
      <c r="N298" s="111"/>
      <c r="O298" s="140"/>
      <c r="P298" s="137">
        <f t="shared" si="4"/>
        <v>90300</v>
      </c>
      <c r="S298" s="155">
        <v>314</v>
      </c>
    </row>
    <row r="299" spans="1:19" s="93" customFormat="1" ht="25.5" customHeight="1">
      <c r="A299" s="100">
        <v>82</v>
      </c>
      <c r="B299" s="118"/>
      <c r="C299" s="122" t="s">
        <v>265</v>
      </c>
      <c r="D299" s="103"/>
      <c r="E299" s="138">
        <f>E300</f>
        <v>0</v>
      </c>
      <c r="F299" s="103"/>
      <c r="G299" s="138">
        <f>G300</f>
        <v>17416028</v>
      </c>
      <c r="H299" s="103"/>
      <c r="I299" s="138">
        <f>I300</f>
        <v>0</v>
      </c>
      <c r="J299" s="103"/>
      <c r="K299" s="138">
        <f>K300</f>
        <v>0</v>
      </c>
      <c r="L299" s="103"/>
      <c r="M299" s="138">
        <f>M300</f>
        <v>0</v>
      </c>
      <c r="N299" s="103"/>
      <c r="O299" s="138">
        <f>O300</f>
        <v>0</v>
      </c>
      <c r="P299" s="147">
        <f t="shared" si="4"/>
        <v>17416028</v>
      </c>
      <c r="S299" s="155">
        <v>315</v>
      </c>
    </row>
    <row r="300" spans="1:19" s="93" customFormat="1" ht="25.5" customHeight="1">
      <c r="A300" s="104"/>
      <c r="B300" s="105">
        <v>82100</v>
      </c>
      <c r="C300" s="129" t="s">
        <v>1366</v>
      </c>
      <c r="D300" s="107"/>
      <c r="E300" s="139">
        <f>SUM(E301:E306)</f>
        <v>0</v>
      </c>
      <c r="F300" s="107"/>
      <c r="G300" s="139">
        <f>SUM(G301:G306)</f>
        <v>17416028</v>
      </c>
      <c r="H300" s="107"/>
      <c r="I300" s="139">
        <f>SUM(I301:I306)</f>
        <v>0</v>
      </c>
      <c r="J300" s="107"/>
      <c r="K300" s="139">
        <f>SUM(K301:K306)</f>
        <v>0</v>
      </c>
      <c r="L300" s="107"/>
      <c r="M300" s="139">
        <f>SUM(M301:M306)</f>
        <v>0</v>
      </c>
      <c r="N300" s="107"/>
      <c r="O300" s="139">
        <f>SUM(O301:O306)</f>
        <v>0</v>
      </c>
      <c r="P300" s="147">
        <f t="shared" si="4"/>
        <v>17416028</v>
      </c>
      <c r="S300" s="155">
        <v>316</v>
      </c>
    </row>
    <row r="301" spans="1:19" s="93" customFormat="1" ht="25.5" customHeight="1">
      <c r="A301" s="108"/>
      <c r="B301" s="109">
        <v>82101</v>
      </c>
      <c r="C301" s="115" t="s">
        <v>359</v>
      </c>
      <c r="D301" s="111"/>
      <c r="E301" s="140"/>
      <c r="F301" s="111">
        <v>229</v>
      </c>
      <c r="G301" s="152">
        <v>8551887</v>
      </c>
      <c r="H301" s="111"/>
      <c r="I301" s="140"/>
      <c r="J301" s="111"/>
      <c r="K301" s="140"/>
      <c r="L301" s="111"/>
      <c r="M301" s="140"/>
      <c r="N301" s="111"/>
      <c r="O301" s="140"/>
      <c r="P301" s="137">
        <f t="shared" si="4"/>
        <v>8551887</v>
      </c>
      <c r="S301" s="155">
        <v>317</v>
      </c>
    </row>
    <row r="302" spans="1:19" s="93" customFormat="1" ht="25.5" customHeight="1">
      <c r="A302" s="108"/>
      <c r="B302" s="109">
        <v>82102</v>
      </c>
      <c r="C302" s="115" t="s">
        <v>358</v>
      </c>
      <c r="D302" s="111"/>
      <c r="E302" s="140"/>
      <c r="F302" s="111">
        <v>229</v>
      </c>
      <c r="G302" s="152">
        <v>2000</v>
      </c>
      <c r="H302" s="111"/>
      <c r="I302" s="140"/>
      <c r="J302" s="111"/>
      <c r="K302" s="140"/>
      <c r="L302" s="111"/>
      <c r="M302" s="140"/>
      <c r="N302" s="111"/>
      <c r="O302" s="140"/>
      <c r="P302" s="137">
        <f t="shared" si="4"/>
        <v>2000</v>
      </c>
      <c r="S302" s="155">
        <v>399</v>
      </c>
    </row>
    <row r="303" spans="1:19" s="93" customFormat="1" ht="25.5" customHeight="1">
      <c r="A303" s="108"/>
      <c r="B303" s="109">
        <v>82103</v>
      </c>
      <c r="C303" s="115" t="s">
        <v>355</v>
      </c>
      <c r="D303" s="111"/>
      <c r="E303" s="140"/>
      <c r="F303" s="111"/>
      <c r="G303" s="140"/>
      <c r="H303" s="111"/>
      <c r="I303" s="140"/>
      <c r="J303" s="111"/>
      <c r="K303" s="140"/>
      <c r="L303" s="111"/>
      <c r="M303" s="140"/>
      <c r="N303" s="111"/>
      <c r="O303" s="140"/>
      <c r="P303" s="137">
        <f t="shared" si="4"/>
        <v>0</v>
      </c>
      <c r="S303" s="155"/>
    </row>
    <row r="304" spans="1:19" s="93" customFormat="1" ht="25.5" customHeight="1">
      <c r="A304" s="108"/>
      <c r="B304" s="109">
        <v>82104</v>
      </c>
      <c r="C304" s="115" t="s">
        <v>357</v>
      </c>
      <c r="D304" s="111"/>
      <c r="E304" s="140"/>
      <c r="F304" s="111">
        <v>230</v>
      </c>
      <c r="G304" s="152">
        <v>8860141</v>
      </c>
      <c r="H304" s="111"/>
      <c r="I304" s="140"/>
      <c r="J304" s="111"/>
      <c r="K304" s="140"/>
      <c r="L304" s="111"/>
      <c r="M304" s="140"/>
      <c r="N304" s="111"/>
      <c r="O304" s="140"/>
      <c r="P304" s="137">
        <f t="shared" si="4"/>
        <v>8860141</v>
      </c>
      <c r="S304" s="155">
        <v>401</v>
      </c>
    </row>
    <row r="305" spans="1:19" s="93" customFormat="1" ht="25.5" customHeight="1">
      <c r="A305" s="108"/>
      <c r="B305" s="109">
        <v>82105</v>
      </c>
      <c r="C305" s="115" t="s">
        <v>356</v>
      </c>
      <c r="D305" s="111"/>
      <c r="E305" s="140"/>
      <c r="F305" s="111">
        <v>230</v>
      </c>
      <c r="G305" s="152">
        <v>2000</v>
      </c>
      <c r="H305" s="111"/>
      <c r="I305" s="140"/>
      <c r="J305" s="111"/>
      <c r="K305" s="140"/>
      <c r="L305" s="111"/>
      <c r="M305" s="140"/>
      <c r="N305" s="111"/>
      <c r="O305" s="140"/>
      <c r="P305" s="137">
        <f t="shared" si="4"/>
        <v>2000</v>
      </c>
      <c r="S305" s="155">
        <v>402</v>
      </c>
    </row>
    <row r="306" spans="1:19" s="93" customFormat="1" ht="25.5" customHeight="1">
      <c r="A306" s="108"/>
      <c r="B306" s="109">
        <v>82106</v>
      </c>
      <c r="C306" s="115" t="s">
        <v>355</v>
      </c>
      <c r="D306" s="111"/>
      <c r="E306" s="140"/>
      <c r="F306" s="111"/>
      <c r="G306" s="140"/>
      <c r="H306" s="111"/>
      <c r="I306" s="140"/>
      <c r="J306" s="111"/>
      <c r="K306" s="140"/>
      <c r="L306" s="111"/>
      <c r="M306" s="140"/>
      <c r="N306" s="111"/>
      <c r="O306" s="140"/>
      <c r="P306" s="137">
        <f t="shared" si="4"/>
        <v>0</v>
      </c>
      <c r="S306" s="155">
        <v>403</v>
      </c>
    </row>
    <row r="307" spans="1:19" s="93" customFormat="1" ht="25.5" customHeight="1">
      <c r="A307" s="100">
        <v>83</v>
      </c>
      <c r="B307" s="118"/>
      <c r="C307" s="122" t="s">
        <v>270</v>
      </c>
      <c r="D307" s="103"/>
      <c r="E307" s="138">
        <f>SUM(E308)</f>
        <v>0</v>
      </c>
      <c r="F307" s="103"/>
      <c r="G307" s="138">
        <f>SUM(G308)</f>
        <v>0</v>
      </c>
      <c r="H307" s="103"/>
      <c r="I307" s="138">
        <f>SUM(I308)</f>
        <v>0</v>
      </c>
      <c r="J307" s="103"/>
      <c r="K307" s="138">
        <f>SUM(K308)</f>
        <v>0</v>
      </c>
      <c r="L307" s="103"/>
      <c r="M307" s="138">
        <f>SUM(M308)</f>
        <v>0</v>
      </c>
      <c r="N307" s="103"/>
      <c r="O307" s="138">
        <f>SUM(O308)</f>
        <v>0</v>
      </c>
      <c r="P307" s="147">
        <f t="shared" si="4"/>
        <v>0</v>
      </c>
      <c r="S307" s="155">
        <v>404</v>
      </c>
    </row>
    <row r="308" spans="1:19" s="93" customFormat="1" ht="25.5" customHeight="1">
      <c r="A308" s="104"/>
      <c r="B308" s="105">
        <v>83100</v>
      </c>
      <c r="C308" s="131" t="s">
        <v>1159</v>
      </c>
      <c r="D308" s="107"/>
      <c r="E308" s="139">
        <f>SUM(E309)</f>
        <v>0</v>
      </c>
      <c r="F308" s="107"/>
      <c r="G308" s="139">
        <f>SUM(G309)</f>
        <v>0</v>
      </c>
      <c r="H308" s="107"/>
      <c r="I308" s="139">
        <f>SUM(I309)</f>
        <v>0</v>
      </c>
      <c r="J308" s="107"/>
      <c r="K308" s="139">
        <f>SUM(K309)</f>
        <v>0</v>
      </c>
      <c r="L308" s="107"/>
      <c r="M308" s="139">
        <f>SUM(M309)</f>
        <v>0</v>
      </c>
      <c r="N308" s="107"/>
      <c r="O308" s="139">
        <f>SUM(O309)</f>
        <v>0</v>
      </c>
      <c r="P308" s="147">
        <f t="shared" si="4"/>
        <v>0</v>
      </c>
      <c r="S308" s="155">
        <v>405</v>
      </c>
    </row>
    <row r="309" spans="1:19" s="93" customFormat="1" ht="25.5" customHeight="1">
      <c r="A309" s="148"/>
      <c r="B309" s="149">
        <v>83101</v>
      </c>
      <c r="C309" s="115" t="s">
        <v>1159</v>
      </c>
      <c r="D309" s="150"/>
      <c r="E309" s="151"/>
      <c r="F309" s="150"/>
      <c r="G309" s="151"/>
      <c r="H309" s="150"/>
      <c r="I309" s="151"/>
      <c r="J309" s="150"/>
      <c r="K309" s="151"/>
      <c r="L309" s="150"/>
      <c r="M309" s="151"/>
      <c r="N309" s="161"/>
      <c r="O309" s="152"/>
      <c r="P309" s="147">
        <f t="shared" si="4"/>
        <v>0</v>
      </c>
      <c r="S309" s="155">
        <v>406</v>
      </c>
    </row>
    <row r="310" spans="1:19" s="95" customFormat="1" ht="25.5" customHeight="1">
      <c r="A310" s="126">
        <v>9</v>
      </c>
      <c r="B310" s="127"/>
      <c r="C310" s="125" t="s">
        <v>354</v>
      </c>
      <c r="D310" s="128"/>
      <c r="E310" s="144">
        <f>E311+E312+E313+E319+E327+E328</f>
        <v>0</v>
      </c>
      <c r="F310" s="128"/>
      <c r="G310" s="144">
        <f>G311+G312+G313+G319+G327+G328</f>
        <v>0</v>
      </c>
      <c r="H310" s="128"/>
      <c r="I310" s="144">
        <f>I311+I312+I313+I319+I327+I328</f>
        <v>0</v>
      </c>
      <c r="J310" s="128"/>
      <c r="K310" s="144">
        <f>K311+K312+K313+K319+K327+K328</f>
        <v>0</v>
      </c>
      <c r="L310" s="128"/>
      <c r="M310" s="144">
        <f>M311+M312+M313+M319+M327+M328</f>
        <v>0</v>
      </c>
      <c r="N310" s="128"/>
      <c r="O310" s="144">
        <f>O311+O312+O313+O319+O327+O328</f>
        <v>0</v>
      </c>
      <c r="P310" s="147">
        <f t="shared" si="4"/>
        <v>0</v>
      </c>
      <c r="S310" s="156">
        <v>407</v>
      </c>
    </row>
    <row r="311" spans="1:19" s="95" customFormat="1" ht="25.5" customHeight="1">
      <c r="A311" s="119">
        <v>91</v>
      </c>
      <c r="B311" s="120"/>
      <c r="C311" s="122" t="s">
        <v>353</v>
      </c>
      <c r="D311" s="121"/>
      <c r="E311" s="141"/>
      <c r="F311" s="121"/>
      <c r="G311" s="141"/>
      <c r="H311" s="121"/>
      <c r="I311" s="141"/>
      <c r="J311" s="121"/>
      <c r="K311" s="141"/>
      <c r="L311" s="121"/>
      <c r="M311" s="141"/>
      <c r="N311" s="121"/>
      <c r="O311" s="141"/>
      <c r="P311" s="147">
        <f t="shared" si="4"/>
        <v>0</v>
      </c>
      <c r="S311" s="156">
        <v>499</v>
      </c>
    </row>
    <row r="312" spans="1:19" s="95" customFormat="1" ht="25.5" customHeight="1">
      <c r="A312" s="119">
        <v>92</v>
      </c>
      <c r="B312" s="120"/>
      <c r="C312" s="122" t="s">
        <v>352</v>
      </c>
      <c r="D312" s="121"/>
      <c r="E312" s="141"/>
      <c r="F312" s="121"/>
      <c r="G312" s="141"/>
      <c r="H312" s="121"/>
      <c r="I312" s="141"/>
      <c r="J312" s="121"/>
      <c r="K312" s="141"/>
      <c r="L312" s="121"/>
      <c r="M312" s="141"/>
      <c r="N312" s="121"/>
      <c r="O312" s="141"/>
      <c r="P312" s="147">
        <f t="shared" si="4"/>
        <v>0</v>
      </c>
    </row>
    <row r="313" spans="1:19" s="95" customFormat="1" ht="25.5" customHeight="1">
      <c r="A313" s="119">
        <v>93</v>
      </c>
      <c r="B313" s="120"/>
      <c r="C313" s="122" t="s">
        <v>157</v>
      </c>
      <c r="D313" s="121"/>
      <c r="E313" s="141">
        <f>E314</f>
        <v>0</v>
      </c>
      <c r="F313" s="121"/>
      <c r="G313" s="141">
        <f>G314</f>
        <v>0</v>
      </c>
      <c r="H313" s="121"/>
      <c r="I313" s="141">
        <f>I314</f>
        <v>0</v>
      </c>
      <c r="J313" s="121"/>
      <c r="K313" s="141">
        <f>K314</f>
        <v>0</v>
      </c>
      <c r="L313" s="121"/>
      <c r="M313" s="141">
        <f>M314</f>
        <v>0</v>
      </c>
      <c r="N313" s="121"/>
      <c r="O313" s="141">
        <f>O314</f>
        <v>0</v>
      </c>
      <c r="P313" s="147">
        <f t="shared" si="4"/>
        <v>0</v>
      </c>
      <c r="S313" s="156">
        <v>901</v>
      </c>
    </row>
    <row r="314" spans="1:19" s="93" customFormat="1" ht="25.5" customHeight="1">
      <c r="A314" s="104"/>
      <c r="B314" s="105">
        <v>93100</v>
      </c>
      <c r="C314" s="135" t="s">
        <v>1146</v>
      </c>
      <c r="D314" s="107"/>
      <c r="E314" s="139">
        <f>SUM(E315:E318)</f>
        <v>0</v>
      </c>
      <c r="F314" s="107"/>
      <c r="G314" s="139">
        <f>SUM(G315:G318)</f>
        <v>0</v>
      </c>
      <c r="H314" s="107"/>
      <c r="I314" s="139">
        <f>SUM(I315:I318)</f>
        <v>0</v>
      </c>
      <c r="J314" s="107"/>
      <c r="K314" s="139">
        <f>SUM(K315:K318)</f>
        <v>0</v>
      </c>
      <c r="L314" s="107"/>
      <c r="M314" s="139">
        <f>SUM(M315:M318)</f>
        <v>0</v>
      </c>
      <c r="N314" s="107"/>
      <c r="O314" s="139">
        <f>SUM(O315:O318)</f>
        <v>0</v>
      </c>
      <c r="P314" s="147">
        <f t="shared" si="4"/>
        <v>0</v>
      </c>
      <c r="S314" s="93">
        <v>903</v>
      </c>
    </row>
    <row r="315" spans="1:19" s="93" customFormat="1" ht="25.5" customHeight="1">
      <c r="A315" s="108"/>
      <c r="B315" s="109">
        <v>93101</v>
      </c>
      <c r="C315" s="115" t="s">
        <v>364</v>
      </c>
      <c r="D315" s="111"/>
      <c r="E315" s="140"/>
      <c r="F315" s="111"/>
      <c r="G315" s="140"/>
      <c r="H315" s="111"/>
      <c r="I315" s="140"/>
      <c r="J315" s="111"/>
      <c r="K315" s="140"/>
      <c r="L315" s="111"/>
      <c r="M315" s="140"/>
      <c r="N315" s="111">
        <v>999</v>
      </c>
      <c r="O315" s="152"/>
      <c r="P315" s="137">
        <f t="shared" si="4"/>
        <v>0</v>
      </c>
      <c r="S315" s="93">
        <v>904</v>
      </c>
    </row>
    <row r="316" spans="1:19" s="93" customFormat="1" ht="25.5" customHeight="1">
      <c r="A316" s="108"/>
      <c r="B316" s="109">
        <v>93102</v>
      </c>
      <c r="C316" s="115" t="s">
        <v>363</v>
      </c>
      <c r="D316" s="111"/>
      <c r="E316" s="140"/>
      <c r="F316" s="111"/>
      <c r="G316" s="140"/>
      <c r="H316" s="111"/>
      <c r="I316" s="140"/>
      <c r="J316" s="111"/>
      <c r="K316" s="140"/>
      <c r="L316" s="111"/>
      <c r="M316" s="140"/>
      <c r="N316" s="111">
        <v>999</v>
      </c>
      <c r="O316" s="152"/>
      <c r="P316" s="137">
        <f t="shared" si="4"/>
        <v>0</v>
      </c>
      <c r="S316" s="93">
        <v>999</v>
      </c>
    </row>
    <row r="317" spans="1:19" s="93" customFormat="1" ht="25.5" customHeight="1">
      <c r="A317" s="108"/>
      <c r="B317" s="109">
        <v>93103</v>
      </c>
      <c r="C317" s="115" t="s">
        <v>1142</v>
      </c>
      <c r="D317" s="111"/>
      <c r="E317" s="140"/>
      <c r="F317" s="111"/>
      <c r="G317" s="140"/>
      <c r="H317" s="111"/>
      <c r="I317" s="140"/>
      <c r="J317" s="111"/>
      <c r="K317" s="140"/>
      <c r="L317" s="111"/>
      <c r="M317" s="140"/>
      <c r="N317" s="111">
        <v>999</v>
      </c>
      <c r="O317" s="152"/>
      <c r="P317" s="137">
        <f t="shared" si="4"/>
        <v>0</v>
      </c>
    </row>
    <row r="318" spans="1:19" s="93" customFormat="1" ht="25.5" customHeight="1">
      <c r="A318" s="108"/>
      <c r="B318" s="109">
        <v>93104</v>
      </c>
      <c r="C318" s="115" t="s">
        <v>1143</v>
      </c>
      <c r="D318" s="111"/>
      <c r="E318" s="140"/>
      <c r="F318" s="111"/>
      <c r="G318" s="140"/>
      <c r="H318" s="111"/>
      <c r="I318" s="140"/>
      <c r="J318" s="111"/>
      <c r="K318" s="140"/>
      <c r="L318" s="111"/>
      <c r="M318" s="140"/>
      <c r="N318" s="111">
        <v>999</v>
      </c>
      <c r="O318" s="152"/>
      <c r="P318" s="137">
        <f t="shared" si="4"/>
        <v>0</v>
      </c>
      <c r="S318" s="93">
        <v>902</v>
      </c>
    </row>
    <row r="319" spans="1:19" s="95" customFormat="1" ht="25.5" customHeight="1">
      <c r="A319" s="119">
        <v>94</v>
      </c>
      <c r="B319" s="120"/>
      <c r="C319" s="122" t="s">
        <v>163</v>
      </c>
      <c r="D319" s="121"/>
      <c r="E319" s="141">
        <f>SUM(E320+E323+E325)</f>
        <v>0</v>
      </c>
      <c r="F319" s="121"/>
      <c r="G319" s="141">
        <f>SUM(G320+G323+G325)</f>
        <v>0</v>
      </c>
      <c r="H319" s="121"/>
      <c r="I319" s="141">
        <f>SUM(I320+I323+I325)</f>
        <v>0</v>
      </c>
      <c r="J319" s="121"/>
      <c r="K319" s="141">
        <f>SUM(K320+K323+K325)</f>
        <v>0</v>
      </c>
      <c r="L319" s="121"/>
      <c r="M319" s="141">
        <f>SUM(M320+M323+M325)</f>
        <v>0</v>
      </c>
      <c r="N319" s="121"/>
      <c r="O319" s="141">
        <f>SUM(O320+O323+O325)</f>
        <v>0</v>
      </c>
      <c r="P319" s="147">
        <f t="shared" si="4"/>
        <v>0</v>
      </c>
      <c r="S319" s="156">
        <v>903</v>
      </c>
    </row>
    <row r="320" spans="1:19" s="93" customFormat="1" ht="25.5" customHeight="1">
      <c r="A320" s="104"/>
      <c r="B320" s="105">
        <v>94100</v>
      </c>
      <c r="C320" s="129" t="s">
        <v>376</v>
      </c>
      <c r="D320" s="107"/>
      <c r="E320" s="139">
        <f>SUM(E321:E322)</f>
        <v>0</v>
      </c>
      <c r="F320" s="107"/>
      <c r="G320" s="139">
        <f>SUM(G321:G322)</f>
        <v>0</v>
      </c>
      <c r="H320" s="107"/>
      <c r="I320" s="139">
        <f>SUM(I321:I322)</f>
        <v>0</v>
      </c>
      <c r="J320" s="107"/>
      <c r="K320" s="139">
        <f>SUM(K321:K322)</f>
        <v>0</v>
      </c>
      <c r="L320" s="107"/>
      <c r="M320" s="139">
        <f>SUM(M321:M322)</f>
        <v>0</v>
      </c>
      <c r="N320" s="107"/>
      <c r="O320" s="139">
        <f>SUM(O321:O322)</f>
        <v>0</v>
      </c>
      <c r="P320" s="147">
        <f t="shared" si="4"/>
        <v>0</v>
      </c>
    </row>
    <row r="321" spans="1:19" s="93" customFormat="1" ht="25.5" customHeight="1">
      <c r="A321" s="108"/>
      <c r="B321" s="109">
        <v>94101</v>
      </c>
      <c r="C321" s="115" t="s">
        <v>1154</v>
      </c>
      <c r="D321" s="111"/>
      <c r="E321" s="140"/>
      <c r="F321" s="111"/>
      <c r="G321" s="140"/>
      <c r="H321" s="111"/>
      <c r="I321" s="140"/>
      <c r="J321" s="111"/>
      <c r="K321" s="140"/>
      <c r="L321" s="111"/>
      <c r="M321" s="140"/>
      <c r="N321" s="153"/>
      <c r="O321" s="152"/>
      <c r="P321" s="137">
        <f t="shared" si="4"/>
        <v>0</v>
      </c>
      <c r="S321" s="93">
        <v>901</v>
      </c>
    </row>
    <row r="322" spans="1:19" s="93" customFormat="1" ht="25.5" customHeight="1">
      <c r="A322" s="108"/>
      <c r="B322" s="109">
        <v>94102</v>
      </c>
      <c r="C322" s="115" t="s">
        <v>1155</v>
      </c>
      <c r="D322" s="111"/>
      <c r="E322" s="140"/>
      <c r="F322" s="111"/>
      <c r="G322" s="140"/>
      <c r="H322" s="111"/>
      <c r="I322" s="140"/>
      <c r="J322" s="111"/>
      <c r="K322" s="140"/>
      <c r="L322" s="111"/>
      <c r="M322" s="140"/>
      <c r="N322" s="153"/>
      <c r="O322" s="152"/>
      <c r="P322" s="137">
        <f t="shared" si="4"/>
        <v>0</v>
      </c>
      <c r="S322" s="93">
        <v>904</v>
      </c>
    </row>
    <row r="323" spans="1:19" s="93" customFormat="1" ht="25.5" customHeight="1">
      <c r="A323" s="104"/>
      <c r="B323" s="105">
        <v>94200</v>
      </c>
      <c r="C323" s="131" t="s">
        <v>375</v>
      </c>
      <c r="D323" s="107"/>
      <c r="E323" s="139">
        <f>SUM(E324)</f>
        <v>0</v>
      </c>
      <c r="F323" s="107"/>
      <c r="G323" s="139">
        <f>SUM(G324)</f>
        <v>0</v>
      </c>
      <c r="H323" s="107"/>
      <c r="I323" s="139">
        <f>SUM(I324)</f>
        <v>0</v>
      </c>
      <c r="J323" s="107"/>
      <c r="K323" s="139">
        <f>SUM(K324)</f>
        <v>0</v>
      </c>
      <c r="L323" s="107"/>
      <c r="M323" s="139">
        <f>SUM(M324)</f>
        <v>0</v>
      </c>
      <c r="N323" s="107"/>
      <c r="O323" s="139">
        <f>SUM(O324)</f>
        <v>0</v>
      </c>
      <c r="P323" s="147">
        <f t="shared" si="4"/>
        <v>0</v>
      </c>
      <c r="S323" s="93">
        <v>999</v>
      </c>
    </row>
    <row r="324" spans="1:19" s="93" customFormat="1" ht="25.5" customHeight="1">
      <c r="A324" s="108"/>
      <c r="B324" s="109">
        <v>94201</v>
      </c>
      <c r="C324" s="115" t="s">
        <v>375</v>
      </c>
      <c r="D324" s="111"/>
      <c r="E324" s="140"/>
      <c r="F324" s="111"/>
      <c r="G324" s="140"/>
      <c r="H324" s="111"/>
      <c r="I324" s="140"/>
      <c r="J324" s="111"/>
      <c r="K324" s="140"/>
      <c r="L324" s="111"/>
      <c r="M324" s="140"/>
      <c r="N324" s="111">
        <v>999</v>
      </c>
      <c r="O324" s="152"/>
      <c r="P324" s="137">
        <f t="shared" si="4"/>
        <v>0</v>
      </c>
    </row>
    <row r="325" spans="1:19" s="93" customFormat="1" ht="25.5" customHeight="1">
      <c r="A325" s="104"/>
      <c r="B325" s="105">
        <v>94300</v>
      </c>
      <c r="C325" s="131" t="s">
        <v>374</v>
      </c>
      <c r="D325" s="107"/>
      <c r="E325" s="139">
        <f>SUM(E326)</f>
        <v>0</v>
      </c>
      <c r="F325" s="107"/>
      <c r="G325" s="139">
        <f>SUM(G326)</f>
        <v>0</v>
      </c>
      <c r="H325" s="107"/>
      <c r="I325" s="139">
        <f>SUM(I326)</f>
        <v>0</v>
      </c>
      <c r="J325" s="107"/>
      <c r="K325" s="139">
        <f>SUM(K326)</f>
        <v>0</v>
      </c>
      <c r="L325" s="107"/>
      <c r="M325" s="139">
        <f>SUM(M326)</f>
        <v>0</v>
      </c>
      <c r="N325" s="107"/>
      <c r="O325" s="139">
        <f>SUM(O326)</f>
        <v>0</v>
      </c>
      <c r="P325" s="147">
        <f t="shared" si="4"/>
        <v>0</v>
      </c>
    </row>
    <row r="326" spans="1:19" s="93" customFormat="1" ht="25.5" customHeight="1">
      <c r="A326" s="108"/>
      <c r="B326" s="109">
        <v>94301</v>
      </c>
      <c r="C326" s="115" t="s">
        <v>374</v>
      </c>
      <c r="D326" s="111"/>
      <c r="E326" s="140"/>
      <c r="F326" s="111"/>
      <c r="G326" s="140"/>
      <c r="H326" s="111"/>
      <c r="I326" s="140"/>
      <c r="J326" s="111"/>
      <c r="K326" s="140"/>
      <c r="L326" s="111"/>
      <c r="M326" s="140"/>
      <c r="N326" s="111">
        <v>999</v>
      </c>
      <c r="O326" s="152"/>
      <c r="P326" s="137">
        <f t="shared" si="4"/>
        <v>0</v>
      </c>
    </row>
    <row r="327" spans="1:19" s="95" customFormat="1" ht="25.5" customHeight="1">
      <c r="A327" s="119">
        <v>95</v>
      </c>
      <c r="B327" s="120"/>
      <c r="C327" s="122" t="s">
        <v>167</v>
      </c>
      <c r="D327" s="121"/>
      <c r="E327" s="141"/>
      <c r="F327" s="121"/>
      <c r="G327" s="141"/>
      <c r="H327" s="121"/>
      <c r="I327" s="141"/>
      <c r="J327" s="121"/>
      <c r="K327" s="141"/>
      <c r="L327" s="121"/>
      <c r="M327" s="141"/>
      <c r="N327" s="121"/>
      <c r="O327" s="141"/>
      <c r="P327" s="147">
        <f t="shared" ref="P327:P340" si="5">SUM(E327+G327+I327+K327+M327+O327)</f>
        <v>0</v>
      </c>
    </row>
    <row r="328" spans="1:19" s="95" customFormat="1" ht="25.5" customHeight="1">
      <c r="A328" s="119">
        <v>96</v>
      </c>
      <c r="B328" s="120"/>
      <c r="C328" s="122" t="s">
        <v>351</v>
      </c>
      <c r="D328" s="121"/>
      <c r="E328" s="141">
        <f>E329</f>
        <v>0</v>
      </c>
      <c r="F328" s="121"/>
      <c r="G328" s="141">
        <f>G329</f>
        <v>0</v>
      </c>
      <c r="H328" s="121"/>
      <c r="I328" s="141">
        <f>I329</f>
        <v>0</v>
      </c>
      <c r="J328" s="121"/>
      <c r="K328" s="141">
        <f>K329</f>
        <v>0</v>
      </c>
      <c r="L328" s="121"/>
      <c r="M328" s="141">
        <f>M329</f>
        <v>0</v>
      </c>
      <c r="N328" s="121"/>
      <c r="O328" s="141">
        <f>O329</f>
        <v>0</v>
      </c>
      <c r="P328" s="147">
        <f t="shared" si="5"/>
        <v>0</v>
      </c>
    </row>
    <row r="329" spans="1:19" s="95" customFormat="1" ht="25.5" customHeight="1">
      <c r="A329" s="132"/>
      <c r="B329" s="133">
        <v>96100</v>
      </c>
      <c r="C329" s="131" t="s">
        <v>1342</v>
      </c>
      <c r="D329" s="134"/>
      <c r="E329" s="142">
        <f>SUM(E330:E332)</f>
        <v>0</v>
      </c>
      <c r="F329" s="134"/>
      <c r="G329" s="142">
        <f>SUM(G330:G332)</f>
        <v>0</v>
      </c>
      <c r="H329" s="134"/>
      <c r="I329" s="142">
        <f>SUM(I330:I332)</f>
        <v>0</v>
      </c>
      <c r="J329" s="134"/>
      <c r="K329" s="142">
        <f>SUM(K330:K332)</f>
        <v>0</v>
      </c>
      <c r="L329" s="134"/>
      <c r="M329" s="142">
        <f>SUM(M330:M332)</f>
        <v>0</v>
      </c>
      <c r="N329" s="134"/>
      <c r="O329" s="142">
        <f>SUM(O330:O332)</f>
        <v>0</v>
      </c>
      <c r="P329" s="147">
        <f t="shared" si="5"/>
        <v>0</v>
      </c>
    </row>
    <row r="330" spans="1:19" s="95" customFormat="1" ht="25.5" customHeight="1">
      <c r="A330" s="112"/>
      <c r="B330" s="116">
        <v>96101</v>
      </c>
      <c r="C330" s="115" t="s">
        <v>1152</v>
      </c>
      <c r="D330" s="111"/>
      <c r="E330" s="143"/>
      <c r="F330" s="113"/>
      <c r="G330" s="143"/>
      <c r="H330" s="113"/>
      <c r="I330" s="143"/>
      <c r="J330" s="113"/>
      <c r="K330" s="143"/>
      <c r="L330" s="113"/>
      <c r="M330" s="143"/>
      <c r="N330" s="159">
        <v>999</v>
      </c>
      <c r="O330" s="152"/>
      <c r="P330" s="137">
        <f t="shared" si="5"/>
        <v>0</v>
      </c>
    </row>
    <row r="331" spans="1:19" s="95" customFormat="1" ht="25.5" customHeight="1">
      <c r="A331" s="112"/>
      <c r="B331" s="116">
        <v>96102</v>
      </c>
      <c r="C331" s="115" t="s">
        <v>1153</v>
      </c>
      <c r="D331" s="111"/>
      <c r="E331" s="143"/>
      <c r="F331" s="113"/>
      <c r="G331" s="143"/>
      <c r="H331" s="113"/>
      <c r="I331" s="143"/>
      <c r="J331" s="113"/>
      <c r="K331" s="143"/>
      <c r="L331" s="113"/>
      <c r="M331" s="143"/>
      <c r="N331" s="159">
        <v>999</v>
      </c>
      <c r="O331" s="152"/>
      <c r="P331" s="137">
        <f t="shared" si="5"/>
        <v>0</v>
      </c>
    </row>
    <row r="332" spans="1:19" s="95" customFormat="1" ht="25.5" customHeight="1">
      <c r="A332" s="112"/>
      <c r="B332" s="116">
        <v>96103</v>
      </c>
      <c r="C332" s="115" t="s">
        <v>725</v>
      </c>
      <c r="D332" s="111"/>
      <c r="E332" s="143"/>
      <c r="F332" s="113"/>
      <c r="G332" s="143"/>
      <c r="H332" s="113"/>
      <c r="I332" s="143"/>
      <c r="J332" s="113"/>
      <c r="K332" s="143"/>
      <c r="L332" s="113"/>
      <c r="M332" s="143"/>
      <c r="N332" s="159">
        <v>999</v>
      </c>
      <c r="O332" s="152"/>
      <c r="P332" s="137">
        <f t="shared" si="5"/>
        <v>0</v>
      </c>
    </row>
    <row r="333" spans="1:19" s="95" customFormat="1" ht="25.5" customHeight="1">
      <c r="A333" s="126">
        <v>0</v>
      </c>
      <c r="B333" s="127"/>
      <c r="C333" s="125" t="s">
        <v>1149</v>
      </c>
      <c r="D333" s="128"/>
      <c r="E333" s="144">
        <f>E334+E340</f>
        <v>0</v>
      </c>
      <c r="F333" s="128"/>
      <c r="G333" s="144">
        <f>G334+G340</f>
        <v>0</v>
      </c>
      <c r="H333" s="128"/>
      <c r="I333" s="144">
        <f>I334+I340</f>
        <v>0</v>
      </c>
      <c r="J333" s="128"/>
      <c r="K333" s="144">
        <f>K334+K340</f>
        <v>0</v>
      </c>
      <c r="L333" s="128"/>
      <c r="M333" s="144">
        <f>M334+M340</f>
        <v>0</v>
      </c>
      <c r="N333" s="128"/>
      <c r="O333" s="144">
        <f>O334+O340</f>
        <v>0</v>
      </c>
      <c r="P333" s="147">
        <f t="shared" si="5"/>
        <v>0</v>
      </c>
    </row>
    <row r="334" spans="1:19" s="95" customFormat="1" ht="25.5" customHeight="1">
      <c r="A334" s="123">
        <v>1</v>
      </c>
      <c r="B334" s="120"/>
      <c r="C334" s="122" t="s">
        <v>1150</v>
      </c>
      <c r="D334" s="121"/>
      <c r="E334" s="141">
        <f>E335</f>
        <v>0</v>
      </c>
      <c r="F334" s="121"/>
      <c r="G334" s="141">
        <f>G335</f>
        <v>0</v>
      </c>
      <c r="H334" s="121"/>
      <c r="I334" s="141">
        <f>I335</f>
        <v>0</v>
      </c>
      <c r="J334" s="121"/>
      <c r="K334" s="141">
        <f>K335</f>
        <v>0</v>
      </c>
      <c r="L334" s="121"/>
      <c r="M334" s="141">
        <f>M335</f>
        <v>0</v>
      </c>
      <c r="N334" s="121"/>
      <c r="O334" s="141">
        <f>O335</f>
        <v>0</v>
      </c>
      <c r="P334" s="147">
        <f t="shared" si="5"/>
        <v>0</v>
      </c>
    </row>
    <row r="335" spans="1:19" s="93" customFormat="1" ht="25.5" customHeight="1">
      <c r="A335" s="104"/>
      <c r="B335" s="136">
        <v>1100</v>
      </c>
      <c r="C335" s="129" t="s">
        <v>373</v>
      </c>
      <c r="D335" s="107"/>
      <c r="E335" s="139">
        <f>SUM(E336:E339)</f>
        <v>0</v>
      </c>
      <c r="F335" s="107"/>
      <c r="G335" s="139">
        <f>SUM(G336:G339)</f>
        <v>0</v>
      </c>
      <c r="H335" s="107"/>
      <c r="I335" s="139">
        <f>SUM(I336:I339)</f>
        <v>0</v>
      </c>
      <c r="J335" s="107"/>
      <c r="K335" s="139">
        <f>SUM(K336:K339)</f>
        <v>0</v>
      </c>
      <c r="L335" s="107"/>
      <c r="M335" s="139">
        <f>SUM(M336:M339)</f>
        <v>0</v>
      </c>
      <c r="N335" s="107"/>
      <c r="O335" s="139">
        <f>SUM(O336:O339)</f>
        <v>0</v>
      </c>
      <c r="P335" s="147">
        <f t="shared" si="5"/>
        <v>0</v>
      </c>
    </row>
    <row r="336" spans="1:19" s="93" customFormat="1" ht="25.5" customHeight="1">
      <c r="A336" s="108"/>
      <c r="B336" s="117">
        <v>1101</v>
      </c>
      <c r="C336" s="115" t="s">
        <v>372</v>
      </c>
      <c r="D336" s="111"/>
      <c r="E336" s="140"/>
      <c r="F336" s="111"/>
      <c r="G336" s="140"/>
      <c r="H336" s="111"/>
      <c r="I336" s="140"/>
      <c r="J336" s="111"/>
      <c r="K336" s="140"/>
      <c r="L336" s="111">
        <v>501</v>
      </c>
      <c r="M336" s="152"/>
      <c r="N336" s="111"/>
      <c r="O336" s="140"/>
      <c r="P336" s="137">
        <f t="shared" si="5"/>
        <v>0</v>
      </c>
    </row>
    <row r="337" spans="1:16" s="93" customFormat="1" ht="25.5" customHeight="1">
      <c r="A337" s="108"/>
      <c r="B337" s="117">
        <v>1102</v>
      </c>
      <c r="C337" s="115" t="s">
        <v>234</v>
      </c>
      <c r="D337" s="111"/>
      <c r="E337" s="140"/>
      <c r="F337" s="111"/>
      <c r="G337" s="140"/>
      <c r="H337" s="111"/>
      <c r="I337" s="140"/>
      <c r="J337" s="111"/>
      <c r="K337" s="140"/>
      <c r="L337" s="111">
        <v>599</v>
      </c>
      <c r="M337" s="152"/>
      <c r="N337" s="111"/>
      <c r="O337" s="140"/>
      <c r="P337" s="137">
        <f t="shared" si="5"/>
        <v>0</v>
      </c>
    </row>
    <row r="338" spans="1:16" s="93" customFormat="1" ht="25.5" customHeight="1">
      <c r="A338" s="108"/>
      <c r="B338" s="117">
        <v>1103</v>
      </c>
      <c r="C338" s="115" t="s">
        <v>371</v>
      </c>
      <c r="D338" s="111"/>
      <c r="E338" s="140"/>
      <c r="F338" s="111"/>
      <c r="G338" s="140"/>
      <c r="H338" s="111"/>
      <c r="I338" s="140"/>
      <c r="J338" s="111"/>
      <c r="K338" s="140"/>
      <c r="L338" s="111">
        <v>502</v>
      </c>
      <c r="M338" s="152"/>
      <c r="N338" s="111"/>
      <c r="O338" s="140"/>
      <c r="P338" s="137">
        <f t="shared" si="5"/>
        <v>0</v>
      </c>
    </row>
    <row r="339" spans="1:16" s="93" customFormat="1" ht="25.5" customHeight="1">
      <c r="A339" s="108"/>
      <c r="B339" s="117">
        <v>1104</v>
      </c>
      <c r="C339" s="115" t="s">
        <v>370</v>
      </c>
      <c r="D339" s="111"/>
      <c r="E339" s="140"/>
      <c r="F339" s="111"/>
      <c r="G339" s="140"/>
      <c r="H339" s="111"/>
      <c r="I339" s="140"/>
      <c r="J339" s="111"/>
      <c r="K339" s="140"/>
      <c r="L339" s="111">
        <v>503</v>
      </c>
      <c r="M339" s="152"/>
      <c r="N339" s="111"/>
      <c r="O339" s="140"/>
      <c r="P339" s="137">
        <f t="shared" si="5"/>
        <v>0</v>
      </c>
    </row>
    <row r="340" spans="1:16" s="95" customFormat="1" ht="25.5" customHeight="1">
      <c r="A340" s="123">
        <v>2</v>
      </c>
      <c r="B340" s="120"/>
      <c r="C340" s="122" t="s">
        <v>1151</v>
      </c>
      <c r="D340" s="121"/>
      <c r="E340" s="141"/>
      <c r="F340" s="121"/>
      <c r="G340" s="141"/>
      <c r="H340" s="121"/>
      <c r="I340" s="141"/>
      <c r="J340" s="121"/>
      <c r="K340" s="141"/>
      <c r="L340" s="121"/>
      <c r="M340" s="141"/>
      <c r="N340" s="121"/>
      <c r="O340" s="141"/>
      <c r="P340" s="147">
        <f t="shared" si="5"/>
        <v>0</v>
      </c>
    </row>
    <row r="341" spans="1:16" s="275" customFormat="1" ht="25.5" customHeight="1">
      <c r="A341" s="612" t="s">
        <v>1158</v>
      </c>
      <c r="B341" s="612"/>
      <c r="C341" s="612"/>
      <c r="D341" s="609">
        <f>E4+E57+E63+E68+E210+E260+E290+E294+E310+E333</f>
        <v>39462243</v>
      </c>
      <c r="E341" s="610"/>
      <c r="F341" s="609">
        <f>G4+G57+G63+G68+G210+G260+G290+G294+G310+G333</f>
        <v>17416028</v>
      </c>
      <c r="G341" s="610"/>
      <c r="H341" s="609">
        <f>I4+I57+I63+I68+I210+I260+I290+I294+I310+I333</f>
        <v>200000</v>
      </c>
      <c r="I341" s="610"/>
      <c r="J341" s="609">
        <f>K4+K57+K63+K68+K210+K260+K290+K294+K310+K333</f>
        <v>3122000</v>
      </c>
      <c r="K341" s="610"/>
      <c r="L341" s="609">
        <f>M4+M57+M63+M68+M210+M260+M290+M294+M310+M333</f>
        <v>0</v>
      </c>
      <c r="M341" s="610"/>
      <c r="N341" s="609">
        <f>O4+O57+O63+O68+O210+O260+O290+O294+O310+O333</f>
        <v>0</v>
      </c>
      <c r="O341" s="610"/>
      <c r="P341" s="274">
        <f>P4+P57+P63+P68+P210+P260+P290+P294+P310+P333</f>
        <v>60200271</v>
      </c>
    </row>
    <row r="342" spans="1:16" s="1" customFormat="1" hidden="1">
      <c r="A342" s="88"/>
      <c r="B342" s="90"/>
      <c r="C342" s="91"/>
      <c r="E342" s="145"/>
      <c r="G342" s="145"/>
      <c r="I342" s="145"/>
      <c r="K342" s="145"/>
      <c r="M342" s="145"/>
      <c r="O342" s="145"/>
      <c r="P342" s="145"/>
    </row>
    <row r="343" spans="1:16" s="1" customFormat="1" hidden="1">
      <c r="A343" s="88"/>
      <c r="B343" s="90"/>
      <c r="C343" s="91"/>
      <c r="E343" s="145"/>
      <c r="G343" s="145"/>
      <c r="I343" s="145"/>
      <c r="K343" s="145"/>
      <c r="M343" s="145"/>
      <c r="O343" s="145"/>
      <c r="P343" s="145"/>
    </row>
    <row r="344" spans="1:16" s="1" customFormat="1" hidden="1">
      <c r="A344" s="88"/>
      <c r="B344" s="90"/>
      <c r="C344" s="91"/>
      <c r="E344" s="145"/>
      <c r="G344" s="145"/>
      <c r="I344" s="145"/>
      <c r="K344" s="145"/>
      <c r="M344" s="145"/>
      <c r="O344" s="145"/>
      <c r="P344" s="145"/>
    </row>
    <row r="345" spans="1:16" s="1" customFormat="1" hidden="1">
      <c r="A345" s="88"/>
      <c r="B345" s="90"/>
      <c r="C345" s="247" t="s">
        <v>1272</v>
      </c>
      <c r="D345" s="445"/>
      <c r="E345" s="145"/>
      <c r="G345" s="145"/>
      <c r="I345" s="145"/>
      <c r="K345" s="145"/>
      <c r="M345" s="145"/>
      <c r="O345" s="145"/>
      <c r="P345" s="145"/>
    </row>
    <row r="346" spans="1:16" s="1" customFormat="1" hidden="1">
      <c r="B346" s="245">
        <v>1</v>
      </c>
      <c r="C346" s="243" t="s">
        <v>604</v>
      </c>
      <c r="D346" s="445">
        <f>P4</f>
        <v>3517429</v>
      </c>
      <c r="E346" s="447">
        <f>D346/$D$356</f>
        <v>5.8428790129532802E-2</v>
      </c>
      <c r="G346" s="373">
        <v>11100</v>
      </c>
      <c r="I346" s="145">
        <f>E6</f>
        <v>13000</v>
      </c>
      <c r="K346" s="145"/>
      <c r="M346" s="145"/>
      <c r="O346" s="145"/>
      <c r="P346" s="145"/>
    </row>
    <row r="347" spans="1:16" s="1" customFormat="1" hidden="1">
      <c r="B347" s="245">
        <v>2</v>
      </c>
      <c r="C347" s="243" t="s">
        <v>576</v>
      </c>
      <c r="D347" s="445">
        <f>P57</f>
        <v>0</v>
      </c>
      <c r="E347" s="447">
        <f t="shared" ref="E347:E355" si="6">D347/$D$356</f>
        <v>0</v>
      </c>
      <c r="G347" s="373">
        <v>12100</v>
      </c>
      <c r="I347" s="145">
        <f>E23</f>
        <v>2241770</v>
      </c>
      <c r="K347" s="145"/>
      <c r="M347" s="145"/>
      <c r="O347" s="145"/>
      <c r="P347" s="145"/>
    </row>
    <row r="348" spans="1:16" s="1" customFormat="1" hidden="1">
      <c r="B348" s="245">
        <v>3</v>
      </c>
      <c r="C348" s="243" t="s">
        <v>571</v>
      </c>
      <c r="D348" s="445">
        <f>P63</f>
        <v>2000</v>
      </c>
      <c r="E348" s="447">
        <f t="shared" si="6"/>
        <v>3.3222441805951335E-5</v>
      </c>
      <c r="G348" s="373">
        <v>12200</v>
      </c>
      <c r="I348" s="145">
        <f>E26</f>
        <v>940227</v>
      </c>
      <c r="K348" s="145"/>
      <c r="M348" s="145"/>
      <c r="O348" s="145"/>
      <c r="P348" s="145"/>
    </row>
    <row r="349" spans="1:16" s="1" customFormat="1" hidden="1">
      <c r="B349" s="245">
        <v>4</v>
      </c>
      <c r="C349" s="243" t="s">
        <v>563</v>
      </c>
      <c r="D349" s="445">
        <f>P68</f>
        <v>5812136</v>
      </c>
      <c r="E349" s="447">
        <f t="shared" si="6"/>
        <v>9.6546675014137398E-2</v>
      </c>
      <c r="G349" s="373">
        <v>12300</v>
      </c>
      <c r="I349" s="145">
        <f>E31</f>
        <v>33432</v>
      </c>
      <c r="K349" s="145"/>
      <c r="M349" s="145"/>
      <c r="O349" s="145"/>
      <c r="P349" s="145"/>
    </row>
    <row r="350" spans="1:16" s="1" customFormat="1" hidden="1">
      <c r="B350" s="245">
        <v>5</v>
      </c>
      <c r="C350" s="243" t="s">
        <v>1139</v>
      </c>
      <c r="D350" s="445">
        <f>P210</f>
        <v>843125</v>
      </c>
      <c r="E350" s="447">
        <f t="shared" si="6"/>
        <v>1.4005335623821362E-2</v>
      </c>
      <c r="G350" s="373">
        <v>17100</v>
      </c>
      <c r="I350" s="145">
        <f>E40</f>
        <v>84000</v>
      </c>
      <c r="K350" s="145"/>
      <c r="M350" s="145"/>
      <c r="O350" s="145"/>
      <c r="P350" s="145"/>
    </row>
    <row r="351" spans="1:16" s="1" customFormat="1" hidden="1">
      <c r="B351" s="245">
        <v>6</v>
      </c>
      <c r="C351" s="243" t="s">
        <v>1141</v>
      </c>
      <c r="D351" s="445">
        <f>P260</f>
        <v>3412850</v>
      </c>
      <c r="E351" s="447">
        <f t="shared" si="6"/>
        <v>5.6691605258720516E-2</v>
      </c>
      <c r="G351" s="373">
        <v>43100</v>
      </c>
      <c r="I351" s="145">
        <f>E72</f>
        <v>6000</v>
      </c>
      <c r="K351" s="145"/>
      <c r="M351" s="145"/>
      <c r="O351" s="145"/>
      <c r="P351" s="145"/>
    </row>
    <row r="352" spans="1:16" s="1" customFormat="1" hidden="1">
      <c r="B352" s="245">
        <v>7</v>
      </c>
      <c r="C352" s="243" t="s">
        <v>1224</v>
      </c>
      <c r="D352" s="445">
        <f>P290</f>
        <v>0</v>
      </c>
      <c r="E352" s="447">
        <f t="shared" si="6"/>
        <v>0</v>
      </c>
      <c r="G352" s="373">
        <v>43200</v>
      </c>
      <c r="I352" s="145">
        <f>E76</f>
        <v>10500</v>
      </c>
      <c r="K352" s="145"/>
      <c r="M352" s="145"/>
      <c r="O352" s="145"/>
      <c r="P352" s="145"/>
    </row>
    <row r="353" spans="1:16" s="1" customFormat="1" hidden="1">
      <c r="B353" s="245">
        <v>8</v>
      </c>
      <c r="C353" s="243" t="s">
        <v>258</v>
      </c>
      <c r="D353" s="445">
        <f>P294</f>
        <v>46612731</v>
      </c>
      <c r="E353" s="447">
        <f t="shared" si="6"/>
        <v>0.774294371531982</v>
      </c>
      <c r="G353" s="373">
        <v>44100</v>
      </c>
      <c r="I353" s="145">
        <f>E142</f>
        <v>249680</v>
      </c>
      <c r="K353" s="145"/>
      <c r="M353" s="145"/>
      <c r="O353" s="145"/>
      <c r="P353" s="145"/>
    </row>
    <row r="354" spans="1:16" s="1" customFormat="1" hidden="1">
      <c r="B354" s="245">
        <v>9</v>
      </c>
      <c r="C354" s="243" t="s">
        <v>354</v>
      </c>
      <c r="D354" s="445">
        <f>P310</f>
        <v>0</v>
      </c>
      <c r="E354" s="447">
        <f t="shared" si="6"/>
        <v>0</v>
      </c>
      <c r="G354" s="373">
        <v>44200</v>
      </c>
      <c r="I354" s="145">
        <f>E160</f>
        <v>173000</v>
      </c>
      <c r="K354" s="145"/>
      <c r="M354" s="145"/>
      <c r="O354" s="145"/>
      <c r="P354" s="145"/>
    </row>
    <row r="355" spans="1:16" s="1" customFormat="1" hidden="1">
      <c r="B355" s="245">
        <v>0</v>
      </c>
      <c r="C355" s="243" t="s">
        <v>1149</v>
      </c>
      <c r="D355" s="445">
        <f>P333</f>
        <v>0</v>
      </c>
      <c r="E355" s="447">
        <f t="shared" si="6"/>
        <v>0</v>
      </c>
      <c r="G355" s="373">
        <v>44300</v>
      </c>
      <c r="I355" s="145">
        <f>E171</f>
        <v>21125</v>
      </c>
      <c r="K355" s="145"/>
      <c r="M355" s="145"/>
      <c r="O355" s="145"/>
      <c r="P355" s="145"/>
    </row>
    <row r="356" spans="1:16" s="1" customFormat="1" hidden="1">
      <c r="B356" s="245"/>
      <c r="C356" s="243"/>
      <c r="D356" s="445">
        <f>SUM(D346:D355)</f>
        <v>60200271</v>
      </c>
      <c r="G356" s="373">
        <v>45100</v>
      </c>
      <c r="I356" s="145">
        <f>E197</f>
        <v>10500</v>
      </c>
      <c r="K356" s="145"/>
      <c r="M356" s="145"/>
      <c r="O356" s="145"/>
      <c r="P356" s="145"/>
    </row>
    <row r="357" spans="1:16" s="1" customFormat="1" hidden="1">
      <c r="A357" s="88"/>
      <c r="B357" s="90"/>
      <c r="C357" s="91"/>
      <c r="D357" s="445"/>
      <c r="E357" s="145"/>
      <c r="G357" s="373">
        <v>61100</v>
      </c>
      <c r="I357" s="145">
        <f>E262</f>
        <v>25750</v>
      </c>
      <c r="K357" s="145"/>
      <c r="M357" s="145"/>
      <c r="O357" s="145"/>
      <c r="P357" s="145"/>
    </row>
    <row r="358" spans="1:16" s="1" customFormat="1" hidden="1">
      <c r="A358" s="88"/>
      <c r="B358" s="90"/>
      <c r="C358" s="247" t="s">
        <v>1273</v>
      </c>
      <c r="D358" s="445"/>
      <c r="E358" s="145"/>
      <c r="G358" s="373">
        <v>81100</v>
      </c>
      <c r="I358" s="145">
        <f>E296</f>
        <v>29196703</v>
      </c>
      <c r="K358" s="145"/>
      <c r="M358" s="145"/>
      <c r="O358" s="145"/>
      <c r="P358" s="145"/>
    </row>
    <row r="359" spans="1:16" s="1" customFormat="1" hidden="1">
      <c r="A359" s="88"/>
      <c r="B359" s="245">
        <v>1</v>
      </c>
      <c r="C359" s="243" t="s">
        <v>604</v>
      </c>
      <c r="D359" s="445">
        <f>D346</f>
        <v>3517429</v>
      </c>
      <c r="E359" s="447">
        <f>D359/$D$366</f>
        <v>5.8428790129532802E-2</v>
      </c>
      <c r="G359" s="373">
        <v>82100</v>
      </c>
      <c r="I359" s="145">
        <f>G300</f>
        <v>17416028</v>
      </c>
      <c r="K359" s="145"/>
      <c r="M359" s="145"/>
      <c r="O359" s="145"/>
      <c r="P359" s="145"/>
    </row>
    <row r="360" spans="1:16" s="1" customFormat="1" hidden="1">
      <c r="A360" s="88"/>
      <c r="B360" s="245">
        <v>2</v>
      </c>
      <c r="C360" s="243" t="s">
        <v>1271</v>
      </c>
      <c r="D360" s="445">
        <f>SUM(D347:D348)</f>
        <v>2000</v>
      </c>
      <c r="E360" s="447">
        <f t="shared" ref="E360:E365" si="7">D360/$D$366</f>
        <v>3.3222441805951335E-5</v>
      </c>
      <c r="G360" s="145"/>
      <c r="I360" s="145"/>
      <c r="K360" s="145"/>
      <c r="M360" s="145"/>
      <c r="O360" s="145"/>
      <c r="P360" s="145"/>
    </row>
    <row r="361" spans="1:16" s="1" customFormat="1" hidden="1">
      <c r="A361" s="88"/>
      <c r="B361" s="245">
        <v>3</v>
      </c>
      <c r="C361" s="243" t="s">
        <v>563</v>
      </c>
      <c r="D361" s="445">
        <f>D349</f>
        <v>5812136</v>
      </c>
      <c r="E361" s="447">
        <f t="shared" si="7"/>
        <v>9.6546675014137398E-2</v>
      </c>
      <c r="G361" s="145"/>
      <c r="I361" s="145"/>
      <c r="K361" s="145"/>
      <c r="M361" s="145"/>
      <c r="O361" s="145"/>
      <c r="P361" s="145"/>
    </row>
    <row r="362" spans="1:16" s="1" customFormat="1" hidden="1">
      <c r="A362" s="88"/>
      <c r="B362" s="245">
        <v>4</v>
      </c>
      <c r="C362" s="243" t="s">
        <v>1139</v>
      </c>
      <c r="D362" s="445">
        <f>D350+D352</f>
        <v>843125</v>
      </c>
      <c r="E362" s="447">
        <f t="shared" si="7"/>
        <v>1.4005335623821362E-2</v>
      </c>
      <c r="G362" s="146"/>
      <c r="H362"/>
      <c r="I362" s="146"/>
      <c r="K362" s="145"/>
      <c r="M362" s="145"/>
      <c r="O362" s="145"/>
      <c r="P362" s="145"/>
    </row>
    <row r="363" spans="1:16" hidden="1">
      <c r="B363" s="244">
        <v>5</v>
      </c>
      <c r="C363" s="92" t="s">
        <v>1141</v>
      </c>
      <c r="D363" s="445">
        <f>D351+D354+D355</f>
        <v>3412850</v>
      </c>
      <c r="E363" s="447">
        <f t="shared" si="7"/>
        <v>5.6691605258720516E-2</v>
      </c>
    </row>
    <row r="364" spans="1:16" hidden="1">
      <c r="B364" s="244">
        <v>6</v>
      </c>
      <c r="C364" s="92" t="s">
        <v>259</v>
      </c>
      <c r="D364" s="445">
        <f>P295</f>
        <v>29196703</v>
      </c>
      <c r="E364" s="447">
        <f t="shared" si="7"/>
        <v>0.48499288317157241</v>
      </c>
    </row>
    <row r="365" spans="1:16" hidden="1">
      <c r="B365" s="244">
        <v>7</v>
      </c>
      <c r="C365" s="92" t="s">
        <v>360</v>
      </c>
      <c r="D365" s="445">
        <f>P299</f>
        <v>17416028</v>
      </c>
      <c r="E365" s="447">
        <f t="shared" si="7"/>
        <v>0.28930148836040953</v>
      </c>
    </row>
    <row r="366" spans="1:16" hidden="1">
      <c r="D366" s="446">
        <f>SUM(D359:D365)</f>
        <v>60200271</v>
      </c>
    </row>
    <row r="367" spans="1:16" hidden="1">
      <c r="C367" s="246" t="s">
        <v>1276</v>
      </c>
      <c r="D367" s="446"/>
    </row>
    <row r="368" spans="1:16" hidden="1">
      <c r="B368" s="244">
        <v>1</v>
      </c>
      <c r="C368" s="92" t="s">
        <v>1162</v>
      </c>
      <c r="D368" s="446">
        <f>D346+D347+D348+D349+D350+D351+D352</f>
        <v>13587540</v>
      </c>
      <c r="E368" s="449">
        <f>D368/$D$371</f>
        <v>0.22570562846801803</v>
      </c>
    </row>
    <row r="369" spans="2:8" ht="26.25" hidden="1">
      <c r="B369" s="244">
        <v>2</v>
      </c>
      <c r="C369" s="92" t="s">
        <v>1163</v>
      </c>
      <c r="D369" s="446">
        <f>D353+D354</f>
        <v>46612731</v>
      </c>
      <c r="E369" s="449">
        <f t="shared" ref="E369:E370" si="8">D369/$D$371</f>
        <v>0.774294371531982</v>
      </c>
    </row>
    <row r="370" spans="2:8" hidden="1">
      <c r="B370" s="244">
        <v>3</v>
      </c>
      <c r="C370" s="92" t="s">
        <v>1164</v>
      </c>
      <c r="D370" s="446">
        <f>D355</f>
        <v>0</v>
      </c>
      <c r="E370" s="449">
        <f t="shared" si="8"/>
        <v>0</v>
      </c>
    </row>
    <row r="371" spans="2:8" hidden="1">
      <c r="D371" s="446">
        <f>SUM(D368:D370)</f>
        <v>60200271</v>
      </c>
      <c r="E371" s="449">
        <f>SUM(E368:E370)</f>
        <v>1</v>
      </c>
    </row>
    <row r="372" spans="2:8" hidden="1">
      <c r="C372" s="246" t="s">
        <v>1277</v>
      </c>
      <c r="D372" s="446">
        <f>D373+D381+D412+D431+D440+D445</f>
        <v>60200271</v>
      </c>
      <c r="E372" s="449"/>
      <c r="G372" s="448">
        <f>D371-D372</f>
        <v>0</v>
      </c>
      <c r="H372" t="s">
        <v>1815</v>
      </c>
    </row>
    <row r="373" spans="2:8" hidden="1">
      <c r="B373" s="244">
        <v>100</v>
      </c>
      <c r="C373" s="92" t="s">
        <v>724</v>
      </c>
      <c r="D373" s="446">
        <f>SUM(D374:D380)</f>
        <v>39462243</v>
      </c>
      <c r="E373" s="449">
        <f>D373/$D$372</f>
        <v>0.65551603579990525</v>
      </c>
    </row>
    <row r="374" spans="2:8" hidden="1">
      <c r="B374" s="244">
        <v>101</v>
      </c>
      <c r="C374" s="92" t="s">
        <v>858</v>
      </c>
      <c r="D374" s="446">
        <f>SUMIF($D$4:$D$340,B374,$E$4:$E$340)</f>
        <v>38676561</v>
      </c>
      <c r="E374" s="449"/>
    </row>
    <row r="375" spans="2:8" hidden="1">
      <c r="B375" s="244">
        <v>102</v>
      </c>
      <c r="C375" s="92" t="s">
        <v>538</v>
      </c>
      <c r="D375" s="446">
        <f t="shared" ref="D375:D380" si="9">SUMIF($D$4:$D$340,B375,$E$4:$E$340)</f>
        <v>646256</v>
      </c>
      <c r="E375" s="449"/>
    </row>
    <row r="376" spans="2:8" hidden="1">
      <c r="B376" s="244">
        <v>103</v>
      </c>
      <c r="C376" s="92" t="s">
        <v>637</v>
      </c>
      <c r="D376" s="446">
        <f t="shared" si="9"/>
        <v>116326</v>
      </c>
      <c r="E376" s="449"/>
    </row>
    <row r="377" spans="2:8" hidden="1">
      <c r="B377" s="244">
        <v>104</v>
      </c>
      <c r="C377" s="92" t="s">
        <v>934</v>
      </c>
      <c r="D377" s="446">
        <f t="shared" si="9"/>
        <v>0</v>
      </c>
      <c r="E377" s="449"/>
    </row>
    <row r="378" spans="2:8" hidden="1">
      <c r="B378" s="244">
        <v>105</v>
      </c>
      <c r="C378" s="92" t="s">
        <v>935</v>
      </c>
      <c r="D378" s="446">
        <f t="shared" si="9"/>
        <v>0</v>
      </c>
      <c r="E378" s="449"/>
    </row>
    <row r="379" spans="2:8" hidden="1">
      <c r="B379" s="244">
        <v>106</v>
      </c>
      <c r="C379" s="92" t="s">
        <v>905</v>
      </c>
      <c r="D379" s="446">
        <f t="shared" si="9"/>
        <v>0</v>
      </c>
      <c r="E379" s="449"/>
    </row>
    <row r="380" spans="2:8" hidden="1">
      <c r="B380" s="244">
        <v>199</v>
      </c>
      <c r="C380" s="92" t="s">
        <v>725</v>
      </c>
      <c r="D380" s="446">
        <f t="shared" si="9"/>
        <v>23100</v>
      </c>
      <c r="E380" s="449"/>
    </row>
    <row r="381" spans="2:8" hidden="1">
      <c r="B381" s="244">
        <v>200</v>
      </c>
      <c r="C381" s="92" t="s">
        <v>360</v>
      </c>
      <c r="D381" s="446">
        <f>SUM(D382:D411)</f>
        <v>17416028</v>
      </c>
      <c r="E381" s="449">
        <f>D381/$D$372</f>
        <v>0.28930148836040953</v>
      </c>
    </row>
    <row r="382" spans="2:8" hidden="1">
      <c r="B382" s="244">
        <v>201</v>
      </c>
      <c r="C382" s="92" t="s">
        <v>906</v>
      </c>
      <c r="D382" s="446">
        <f>SUMIF($F$4:$F$340,B382,$G$4:$G$340)</f>
        <v>0</v>
      </c>
      <c r="E382" s="449"/>
    </row>
    <row r="383" spans="2:8" hidden="1">
      <c r="B383" s="244">
        <v>202</v>
      </c>
      <c r="C383" s="92" t="s">
        <v>907</v>
      </c>
      <c r="D383" s="446">
        <f t="shared" ref="D383:D411" si="10">SUMIF($F$4:$F$340,B383,$G$4:$G$340)</f>
        <v>0</v>
      </c>
      <c r="E383" s="449"/>
    </row>
    <row r="384" spans="2:8" hidden="1">
      <c r="B384" s="244">
        <v>203</v>
      </c>
      <c r="C384" s="92" t="s">
        <v>908</v>
      </c>
      <c r="D384" s="446">
        <f t="shared" si="10"/>
        <v>0</v>
      </c>
      <c r="E384" s="449"/>
    </row>
    <row r="385" spans="2:5" hidden="1">
      <c r="B385" s="244">
        <v>204</v>
      </c>
      <c r="C385" s="92" t="s">
        <v>909</v>
      </c>
      <c r="D385" s="446">
        <f t="shared" si="10"/>
        <v>0</v>
      </c>
      <c r="E385" s="449"/>
    </row>
    <row r="386" spans="2:5" hidden="1">
      <c r="B386" s="244">
        <v>205</v>
      </c>
      <c r="C386" s="92" t="s">
        <v>910</v>
      </c>
      <c r="D386" s="446">
        <f t="shared" si="10"/>
        <v>0</v>
      </c>
      <c r="E386" s="449"/>
    </row>
    <row r="387" spans="2:5" hidden="1">
      <c r="B387" s="244">
        <v>206</v>
      </c>
      <c r="C387" s="92" t="s">
        <v>911</v>
      </c>
      <c r="D387" s="446">
        <f t="shared" si="10"/>
        <v>0</v>
      </c>
      <c r="E387" s="449"/>
    </row>
    <row r="388" spans="2:5" hidden="1">
      <c r="B388" s="244">
        <v>207</v>
      </c>
      <c r="C388" s="92" t="s">
        <v>912</v>
      </c>
      <c r="D388" s="446">
        <f t="shared" si="10"/>
        <v>0</v>
      </c>
      <c r="E388" s="449"/>
    </row>
    <row r="389" spans="2:5" hidden="1">
      <c r="B389" s="244">
        <v>208</v>
      </c>
      <c r="C389" s="92" t="s">
        <v>913</v>
      </c>
      <c r="D389" s="446">
        <f t="shared" si="10"/>
        <v>0</v>
      </c>
      <c r="E389" s="449"/>
    </row>
    <row r="390" spans="2:5" hidden="1">
      <c r="B390" s="244">
        <v>209</v>
      </c>
      <c r="C390" s="92" t="s">
        <v>914</v>
      </c>
      <c r="D390" s="446">
        <f t="shared" si="10"/>
        <v>0</v>
      </c>
      <c r="E390" s="449"/>
    </row>
    <row r="391" spans="2:5" hidden="1">
      <c r="B391" s="244">
        <v>210</v>
      </c>
      <c r="C391" s="92" t="s">
        <v>915</v>
      </c>
      <c r="D391" s="446">
        <f t="shared" si="10"/>
        <v>0</v>
      </c>
      <c r="E391" s="449"/>
    </row>
    <row r="392" spans="2:5" hidden="1">
      <c r="B392" s="244">
        <v>211</v>
      </c>
      <c r="C392" s="92" t="s">
        <v>916</v>
      </c>
      <c r="D392" s="446">
        <f t="shared" si="10"/>
        <v>0</v>
      </c>
      <c r="E392" s="449"/>
    </row>
    <row r="393" spans="2:5" hidden="1">
      <c r="B393" s="244">
        <v>212</v>
      </c>
      <c r="C393" s="92" t="s">
        <v>918</v>
      </c>
      <c r="D393" s="446">
        <f t="shared" si="10"/>
        <v>0</v>
      </c>
      <c r="E393" s="449"/>
    </row>
    <row r="394" spans="2:5" hidden="1">
      <c r="B394" s="244">
        <v>213</v>
      </c>
      <c r="C394" s="92" t="s">
        <v>919</v>
      </c>
      <c r="D394" s="446">
        <f t="shared" si="10"/>
        <v>0</v>
      </c>
      <c r="E394" s="449"/>
    </row>
    <row r="395" spans="2:5" hidden="1">
      <c r="B395" s="244">
        <v>214</v>
      </c>
      <c r="C395" s="92" t="s">
        <v>917</v>
      </c>
      <c r="D395" s="446">
        <f t="shared" si="10"/>
        <v>0</v>
      </c>
      <c r="E395" s="449"/>
    </row>
    <row r="396" spans="2:5" hidden="1">
      <c r="B396" s="244">
        <v>215</v>
      </c>
      <c r="C396" s="92" t="s">
        <v>920</v>
      </c>
      <c r="D396" s="446">
        <f t="shared" si="10"/>
        <v>0</v>
      </c>
      <c r="E396" s="449"/>
    </row>
    <row r="397" spans="2:5" hidden="1">
      <c r="B397" s="244">
        <v>216</v>
      </c>
      <c r="C397" s="92" t="s">
        <v>921</v>
      </c>
      <c r="D397" s="446">
        <f t="shared" si="10"/>
        <v>0</v>
      </c>
      <c r="E397" s="449"/>
    </row>
    <row r="398" spans="2:5" hidden="1">
      <c r="B398" s="244">
        <v>217</v>
      </c>
      <c r="C398" s="92" t="s">
        <v>922</v>
      </c>
      <c r="D398" s="446">
        <f t="shared" si="10"/>
        <v>0</v>
      </c>
      <c r="E398" s="449"/>
    </row>
    <row r="399" spans="2:5" hidden="1">
      <c r="B399" s="244">
        <v>218</v>
      </c>
      <c r="C399" s="92" t="s">
        <v>923</v>
      </c>
      <c r="D399" s="446">
        <f t="shared" si="10"/>
        <v>0</v>
      </c>
      <c r="E399" s="449"/>
    </row>
    <row r="400" spans="2:5" hidden="1">
      <c r="B400" s="244">
        <v>219</v>
      </c>
      <c r="C400" s="92" t="s">
        <v>924</v>
      </c>
      <c r="D400" s="446">
        <f t="shared" si="10"/>
        <v>0</v>
      </c>
      <c r="E400" s="449"/>
    </row>
    <row r="401" spans="1:16" hidden="1">
      <c r="B401" s="244">
        <v>220</v>
      </c>
      <c r="C401" s="92" t="s">
        <v>925</v>
      </c>
      <c r="D401" s="446">
        <f t="shared" si="10"/>
        <v>0</v>
      </c>
      <c r="E401" s="449"/>
    </row>
    <row r="402" spans="1:16" hidden="1">
      <c r="B402" s="244">
        <v>221</v>
      </c>
      <c r="C402" s="92" t="s">
        <v>926</v>
      </c>
      <c r="D402" s="446">
        <f t="shared" si="10"/>
        <v>0</v>
      </c>
      <c r="E402" s="449"/>
    </row>
    <row r="403" spans="1:16" hidden="1">
      <c r="B403" s="244">
        <v>222</v>
      </c>
      <c r="C403" s="92" t="s">
        <v>927</v>
      </c>
      <c r="D403" s="446">
        <f t="shared" si="10"/>
        <v>0</v>
      </c>
      <c r="E403" s="449"/>
    </row>
    <row r="404" spans="1:16" hidden="1">
      <c r="B404" s="244">
        <v>223</v>
      </c>
      <c r="C404" s="92" t="s">
        <v>928</v>
      </c>
      <c r="D404" s="446">
        <f t="shared" si="10"/>
        <v>0</v>
      </c>
      <c r="E404" s="449"/>
    </row>
    <row r="405" spans="1:16" hidden="1">
      <c r="B405" s="244">
        <v>224</v>
      </c>
      <c r="C405" s="92" t="s">
        <v>929</v>
      </c>
      <c r="D405" s="446">
        <f t="shared" si="10"/>
        <v>0</v>
      </c>
      <c r="E405" s="449"/>
    </row>
    <row r="406" spans="1:16" hidden="1">
      <c r="B406" s="244">
        <v>225</v>
      </c>
      <c r="C406" s="92" t="s">
        <v>930</v>
      </c>
      <c r="D406" s="446">
        <f t="shared" si="10"/>
        <v>0</v>
      </c>
      <c r="E406" s="449"/>
    </row>
    <row r="407" spans="1:16" hidden="1">
      <c r="B407" s="244">
        <v>226</v>
      </c>
      <c r="C407" s="92" t="s">
        <v>931</v>
      </c>
      <c r="D407" s="446">
        <f t="shared" si="10"/>
        <v>0</v>
      </c>
      <c r="E407" s="449"/>
    </row>
    <row r="408" spans="1:16" hidden="1">
      <c r="B408" s="244">
        <v>227</v>
      </c>
      <c r="C408" s="92" t="s">
        <v>932</v>
      </c>
      <c r="D408" s="446">
        <f t="shared" si="10"/>
        <v>0</v>
      </c>
      <c r="E408" s="449"/>
    </row>
    <row r="409" spans="1:16" hidden="1">
      <c r="B409" s="244">
        <v>228</v>
      </c>
      <c r="C409" s="92" t="s">
        <v>933</v>
      </c>
      <c r="D409" s="446">
        <f t="shared" si="10"/>
        <v>0</v>
      </c>
      <c r="E409" s="449"/>
    </row>
    <row r="410" spans="1:16" s="429" customFormat="1" hidden="1">
      <c r="A410" s="87"/>
      <c r="B410" s="244">
        <v>229</v>
      </c>
      <c r="C410" s="92" t="s">
        <v>1813</v>
      </c>
      <c r="D410" s="446">
        <f t="shared" si="10"/>
        <v>8553887</v>
      </c>
      <c r="E410" s="449"/>
      <c r="G410" s="146"/>
      <c r="I410" s="146"/>
      <c r="K410" s="146"/>
      <c r="M410" s="146"/>
      <c r="O410" s="146"/>
      <c r="P410" s="146"/>
    </row>
    <row r="411" spans="1:16" s="429" customFormat="1" hidden="1">
      <c r="A411" s="87"/>
      <c r="B411" s="244">
        <v>230</v>
      </c>
      <c r="C411" s="92" t="s">
        <v>1814</v>
      </c>
      <c r="D411" s="446">
        <f t="shared" si="10"/>
        <v>8862141</v>
      </c>
      <c r="E411" s="449"/>
      <c r="G411" s="146"/>
      <c r="I411" s="146"/>
      <c r="K411" s="146"/>
      <c r="M411" s="146"/>
      <c r="O411" s="146"/>
      <c r="P411" s="146"/>
    </row>
    <row r="412" spans="1:16" hidden="1">
      <c r="B412" s="244">
        <v>300</v>
      </c>
      <c r="C412" s="92" t="s">
        <v>726</v>
      </c>
      <c r="D412" s="446">
        <f>SUM(D413:D430)</f>
        <v>200000</v>
      </c>
      <c r="E412" s="449">
        <f>D412/$D$372</f>
        <v>3.3222441805951337E-3</v>
      </c>
    </row>
    <row r="413" spans="1:16" hidden="1">
      <c r="B413" s="244">
        <v>301</v>
      </c>
      <c r="C413" s="92" t="s">
        <v>936</v>
      </c>
      <c r="D413" s="446">
        <f>SUMIF($H$4:$H$340,B413,$I$4:$I$340)</f>
        <v>0</v>
      </c>
      <c r="E413" s="449"/>
    </row>
    <row r="414" spans="1:16" hidden="1">
      <c r="B414" s="244">
        <v>302</v>
      </c>
      <c r="C414" s="92" t="s">
        <v>937</v>
      </c>
      <c r="D414" s="446">
        <f t="shared" ref="D414:D430" si="11">SUMIF($H$4:$H$340,B414,$I$4:$I$340)</f>
        <v>0</v>
      </c>
      <c r="E414" s="449"/>
    </row>
    <row r="415" spans="1:16" hidden="1">
      <c r="B415" s="244">
        <v>303</v>
      </c>
      <c r="C415" s="92" t="s">
        <v>938</v>
      </c>
      <c r="D415" s="446">
        <f t="shared" si="11"/>
        <v>0</v>
      </c>
      <c r="E415" s="449"/>
    </row>
    <row r="416" spans="1:16" hidden="1">
      <c r="B416" s="244">
        <v>304</v>
      </c>
      <c r="C416" s="92" t="s">
        <v>939</v>
      </c>
      <c r="D416" s="446">
        <f t="shared" si="11"/>
        <v>0</v>
      </c>
      <c r="E416" s="449"/>
    </row>
    <row r="417" spans="2:5" hidden="1">
      <c r="B417" s="244">
        <v>305</v>
      </c>
      <c r="C417" s="92" t="s">
        <v>940</v>
      </c>
      <c r="D417" s="446">
        <f t="shared" si="11"/>
        <v>0</v>
      </c>
      <c r="E417" s="449"/>
    </row>
    <row r="418" spans="2:5" hidden="1">
      <c r="B418" s="244">
        <v>306</v>
      </c>
      <c r="C418" s="92" t="s">
        <v>941</v>
      </c>
      <c r="D418" s="446">
        <f t="shared" si="11"/>
        <v>0</v>
      </c>
      <c r="E418" s="449"/>
    </row>
    <row r="419" spans="2:5" hidden="1">
      <c r="B419" s="244">
        <v>307</v>
      </c>
      <c r="C419" s="92" t="s">
        <v>942</v>
      </c>
      <c r="D419" s="446">
        <f t="shared" si="11"/>
        <v>0</v>
      </c>
      <c r="E419" s="449"/>
    </row>
    <row r="420" spans="2:5" hidden="1">
      <c r="B420" s="244">
        <v>308</v>
      </c>
      <c r="C420" s="92" t="s">
        <v>943</v>
      </c>
      <c r="D420" s="446">
        <f t="shared" si="11"/>
        <v>0</v>
      </c>
      <c r="E420" s="449"/>
    </row>
    <row r="421" spans="2:5" hidden="1">
      <c r="B421" s="244">
        <v>309</v>
      </c>
      <c r="C421" s="92" t="s">
        <v>944</v>
      </c>
      <c r="D421" s="446">
        <f t="shared" si="11"/>
        <v>0</v>
      </c>
      <c r="E421" s="449"/>
    </row>
    <row r="422" spans="2:5" hidden="1">
      <c r="B422" s="244">
        <v>310</v>
      </c>
      <c r="C422" s="92" t="s">
        <v>945</v>
      </c>
      <c r="D422" s="446">
        <f t="shared" si="11"/>
        <v>0</v>
      </c>
      <c r="E422" s="449"/>
    </row>
    <row r="423" spans="2:5" hidden="1">
      <c r="B423" s="244">
        <v>311</v>
      </c>
      <c r="C423" s="92" t="s">
        <v>946</v>
      </c>
      <c r="D423" s="446">
        <f>SUMIF($H$4:$H$340,B423,$I$4:$I$340)</f>
        <v>200000</v>
      </c>
      <c r="E423" s="449"/>
    </row>
    <row r="424" spans="2:5" hidden="1">
      <c r="B424" s="244">
        <v>312</v>
      </c>
      <c r="C424" s="92" t="s">
        <v>947</v>
      </c>
      <c r="D424" s="446">
        <f t="shared" si="11"/>
        <v>0</v>
      </c>
      <c r="E424" s="449"/>
    </row>
    <row r="425" spans="2:5" hidden="1">
      <c r="B425" s="244">
        <v>313</v>
      </c>
      <c r="C425" s="92" t="s">
        <v>948</v>
      </c>
      <c r="D425" s="446">
        <f t="shared" si="11"/>
        <v>0</v>
      </c>
      <c r="E425" s="449"/>
    </row>
    <row r="426" spans="2:5" hidden="1">
      <c r="B426" s="244">
        <v>314</v>
      </c>
      <c r="C426" s="92" t="s">
        <v>949</v>
      </c>
      <c r="D426" s="446">
        <f t="shared" si="11"/>
        <v>0</v>
      </c>
      <c r="E426" s="449"/>
    </row>
    <row r="427" spans="2:5" hidden="1">
      <c r="B427" s="244">
        <v>315</v>
      </c>
      <c r="C427" s="92" t="s">
        <v>950</v>
      </c>
      <c r="D427" s="446">
        <f t="shared" si="11"/>
        <v>0</v>
      </c>
      <c r="E427" s="449"/>
    </row>
    <row r="428" spans="2:5" hidden="1">
      <c r="B428" s="244">
        <v>316</v>
      </c>
      <c r="C428" s="92" t="s">
        <v>951</v>
      </c>
      <c r="D428" s="446">
        <f t="shared" si="11"/>
        <v>0</v>
      </c>
      <c r="E428" s="449"/>
    </row>
    <row r="429" spans="2:5" hidden="1">
      <c r="B429" s="244">
        <v>317</v>
      </c>
      <c r="C429" s="92" t="s">
        <v>952</v>
      </c>
      <c r="D429" s="446">
        <f t="shared" si="11"/>
        <v>0</v>
      </c>
      <c r="E429" s="449"/>
    </row>
    <row r="430" spans="2:5" hidden="1">
      <c r="B430" s="244">
        <v>399</v>
      </c>
      <c r="C430" s="92" t="s">
        <v>953</v>
      </c>
      <c r="D430" s="446">
        <f t="shared" si="11"/>
        <v>0</v>
      </c>
      <c r="E430" s="449"/>
    </row>
    <row r="431" spans="2:5" hidden="1">
      <c r="B431" s="244">
        <v>400</v>
      </c>
      <c r="C431" s="92" t="s">
        <v>727</v>
      </c>
      <c r="D431" s="446">
        <f>SUM(D432:D439)</f>
        <v>3122000</v>
      </c>
      <c r="E431" s="449">
        <f>D431/$D$372</f>
        <v>5.1860231659090039E-2</v>
      </c>
    </row>
    <row r="432" spans="2:5" hidden="1">
      <c r="B432" s="244">
        <v>401</v>
      </c>
      <c r="C432" s="92" t="s">
        <v>1125</v>
      </c>
      <c r="D432" s="446">
        <f>SUMIF($J$4:$J$340,B432,$K$4:$K$340)</f>
        <v>0</v>
      </c>
      <c r="E432" s="449"/>
    </row>
    <row r="433" spans="2:5" hidden="1">
      <c r="B433" s="244">
        <v>402</v>
      </c>
      <c r="C433" s="92" t="s">
        <v>1126</v>
      </c>
      <c r="D433" s="446">
        <f t="shared" ref="D433:D439" si="12">SUMIF($J$4:$J$340,B433,$K$4:$K$340)</f>
        <v>0</v>
      </c>
      <c r="E433" s="449"/>
    </row>
    <row r="434" spans="2:5" hidden="1">
      <c r="B434" s="244">
        <v>403</v>
      </c>
      <c r="C434" s="92" t="s">
        <v>1127</v>
      </c>
      <c r="D434" s="446">
        <f t="shared" si="12"/>
        <v>0</v>
      </c>
      <c r="E434" s="449"/>
    </row>
    <row r="435" spans="2:5" hidden="1">
      <c r="B435" s="244">
        <v>404</v>
      </c>
      <c r="C435" s="92" t="s">
        <v>1128</v>
      </c>
      <c r="D435" s="446">
        <f t="shared" si="12"/>
        <v>0</v>
      </c>
      <c r="E435" s="449"/>
    </row>
    <row r="436" spans="2:5" hidden="1">
      <c r="B436" s="244">
        <v>405</v>
      </c>
      <c r="C436" s="92" t="s">
        <v>1129</v>
      </c>
      <c r="D436" s="446">
        <f t="shared" si="12"/>
        <v>0</v>
      </c>
      <c r="E436" s="449"/>
    </row>
    <row r="437" spans="2:5" hidden="1">
      <c r="B437" s="244">
        <v>406</v>
      </c>
      <c r="C437" s="92" t="s">
        <v>1130</v>
      </c>
      <c r="D437" s="446">
        <f t="shared" si="12"/>
        <v>3122000</v>
      </c>
      <c r="E437" s="449"/>
    </row>
    <row r="438" spans="2:5" hidden="1">
      <c r="B438" s="244">
        <v>407</v>
      </c>
      <c r="C438" s="92" t="s">
        <v>1131</v>
      </c>
      <c r="D438" s="446">
        <f t="shared" si="12"/>
        <v>0</v>
      </c>
      <c r="E438" s="449"/>
    </row>
    <row r="439" spans="2:5" hidden="1">
      <c r="B439" s="244">
        <v>499</v>
      </c>
      <c r="C439" s="92" t="s">
        <v>1132</v>
      </c>
      <c r="D439" s="446">
        <f t="shared" si="12"/>
        <v>0</v>
      </c>
      <c r="E439" s="449"/>
    </row>
    <row r="440" spans="2:5" hidden="1">
      <c r="B440" s="244">
        <v>500</v>
      </c>
      <c r="C440" s="92" t="s">
        <v>728</v>
      </c>
      <c r="D440" s="446">
        <f>SUM(D441:D444)</f>
        <v>0</v>
      </c>
      <c r="E440" s="449">
        <f>D440/$D$372</f>
        <v>0</v>
      </c>
    </row>
    <row r="441" spans="2:5" hidden="1">
      <c r="B441" s="244">
        <v>501</v>
      </c>
      <c r="C441" s="92" t="s">
        <v>730</v>
      </c>
      <c r="D441" s="446">
        <f>SUMIF($L$4:$L$340,B441,$M$4:$M$340)</f>
        <v>0</v>
      </c>
      <c r="E441" s="450"/>
    </row>
    <row r="442" spans="2:5" hidden="1">
      <c r="B442" s="244">
        <v>502</v>
      </c>
      <c r="C442" s="92" t="s">
        <v>729</v>
      </c>
      <c r="D442" s="446">
        <f t="shared" ref="D442:D444" si="13">SUMIF($L$4:$L$340,B442,$M$4:$M$340)</f>
        <v>0</v>
      </c>
      <c r="E442" s="450"/>
    </row>
    <row r="443" spans="2:5" hidden="1">
      <c r="B443" s="244">
        <v>503</v>
      </c>
      <c r="C443" s="92" t="s">
        <v>731</v>
      </c>
      <c r="D443" s="446">
        <f t="shared" si="13"/>
        <v>0</v>
      </c>
      <c r="E443" s="450"/>
    </row>
    <row r="444" spans="2:5" hidden="1">
      <c r="B444" s="244">
        <v>599</v>
      </c>
      <c r="C444" s="92" t="s">
        <v>958</v>
      </c>
      <c r="D444" s="446">
        <f t="shared" si="13"/>
        <v>0</v>
      </c>
      <c r="E444" s="450"/>
    </row>
    <row r="445" spans="2:5" hidden="1">
      <c r="B445" s="244">
        <v>900</v>
      </c>
      <c r="C445" s="92" t="s">
        <v>732</v>
      </c>
      <c r="D445" s="446">
        <f>SUM(D446:D450)</f>
        <v>0</v>
      </c>
      <c r="E445" s="449">
        <f>D445/$D$372</f>
        <v>0</v>
      </c>
    </row>
    <row r="446" spans="2:5" hidden="1">
      <c r="B446" s="244">
        <v>901</v>
      </c>
      <c r="C446" s="92" t="s">
        <v>954</v>
      </c>
      <c r="D446" s="446">
        <f>SUMIF($N$4:$N$340,B446,$O$4:$O$340)</f>
        <v>0</v>
      </c>
      <c r="E446" s="449"/>
    </row>
    <row r="447" spans="2:5" hidden="1">
      <c r="B447" s="244">
        <v>902</v>
      </c>
      <c r="C447" s="92" t="s">
        <v>955</v>
      </c>
      <c r="D447" s="446">
        <f t="shared" ref="D447:D450" si="14">SUMIF($N$4:$N$340,B447,$O$4:$O$340)</f>
        <v>0</v>
      </c>
      <c r="E447" s="449"/>
    </row>
    <row r="448" spans="2:5" hidden="1">
      <c r="B448" s="244">
        <v>903</v>
      </c>
      <c r="C448" s="92" t="s">
        <v>956</v>
      </c>
      <c r="D448" s="446">
        <f t="shared" si="14"/>
        <v>0</v>
      </c>
      <c r="E448" s="449"/>
    </row>
    <row r="449" spans="2:5" hidden="1">
      <c r="B449" s="244">
        <v>904</v>
      </c>
      <c r="C449" s="92" t="s">
        <v>957</v>
      </c>
      <c r="D449" s="446">
        <f t="shared" si="14"/>
        <v>0</v>
      </c>
      <c r="E449" s="449"/>
    </row>
    <row r="450" spans="2:5" hidden="1">
      <c r="B450" s="244">
        <v>999</v>
      </c>
      <c r="C450" s="92" t="s">
        <v>725</v>
      </c>
      <c r="D450" s="446">
        <f t="shared" si="14"/>
        <v>0</v>
      </c>
      <c r="E450" s="449"/>
    </row>
    <row r="451" spans="2:5" hidden="1">
      <c r="D451" s="249"/>
    </row>
  </sheetData>
  <sheetProtection password="D38D" sheet="1" objects="1" scenarios="1"/>
  <mergeCells count="23">
    <mergeCell ref="P1:P3"/>
    <mergeCell ref="D3:E3"/>
    <mergeCell ref="F3:G3"/>
    <mergeCell ref="H3:I3"/>
    <mergeCell ref="J3:K3"/>
    <mergeCell ref="L3:M3"/>
    <mergeCell ref="N3:O3"/>
    <mergeCell ref="D1:E1"/>
    <mergeCell ref="F1:G1"/>
    <mergeCell ref="J341:K341"/>
    <mergeCell ref="L341:M341"/>
    <mergeCell ref="N341:O341"/>
    <mergeCell ref="H1:I1"/>
    <mergeCell ref="A341:C341"/>
    <mergeCell ref="D341:E341"/>
    <mergeCell ref="F341:G341"/>
    <mergeCell ref="H341:I341"/>
    <mergeCell ref="A1:A3"/>
    <mergeCell ref="J1:K1"/>
    <mergeCell ref="L1:M1"/>
    <mergeCell ref="N1:O1"/>
    <mergeCell ref="B1:B3"/>
    <mergeCell ref="C1:C3"/>
  </mergeCells>
  <conditionalFormatting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O285 E287 O287 E297:E298 N321:O322 O315:O318 O324 O326 O330:O332 M336:M339 H281:I281 J282:K282 N281:O283 N309:O309 G301:G302 G304:G305">
    <cfRule type="containsBlanks" dxfId="119" priority="60">
      <formula>LEN(TRIM(E7))=0</formula>
    </cfRule>
  </conditionalFormatting>
  <dataValidations count="7">
    <dataValidation type="list" allowBlank="1" showInputMessage="1" showErrorMessage="1" sqref="H281">
      <formula1>$S$285:$S$302</formula1>
    </dataValidation>
    <dataValidation type="list" allowBlank="1" showInputMessage="1" showErrorMessage="1" sqref="J282">
      <formula1>$S$304:$S$311</formula1>
    </dataValidation>
    <dataValidation type="list" allowBlank="1" showInputMessage="1" showErrorMessage="1" sqref="N281:N283">
      <formula1>$S$313:$S$316</formula1>
    </dataValidation>
    <dataValidation type="list" allowBlank="1" showInputMessage="1" showErrorMessage="1" sqref="N309">
      <formula1>$S$318:$S$319</formula1>
    </dataValidation>
    <dataValidation type="list" allowBlank="1" showInputMessage="1" showErrorMessage="1" sqref="N321:N322">
      <formula1>$S$321:$S$323</formula1>
    </dataValidation>
    <dataValidation type="whole" operator="greaterThanOrEqual" allowBlank="1" showInputMessage="1" showErrorMessage="1"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G304:G305 I281 K282 O281:O283 O285 E287 O287 E297:E298 M336:M339 O309 O315:O318 O321:O322 O324 O326 O330:O332 G301:G30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C1:C3">
      <formula1>0</formula1>
    </dataValidation>
  </dataValidations>
  <pageMargins left="0.23622047244094491" right="0.59055118110236227" top="0.74803149606299213" bottom="0.74803149606299213" header="0.31496062992125984" footer="0.31496062992125984"/>
  <pageSetup scale="48" orientation="portrait" horizontalDpi="200" verticalDpi="200" r:id="rId1"/>
  <headerFooter>
    <oddHeader>&amp;L&amp;"-,Negrita"&amp;18Estimación de Ingresos por Clasificación Económica, Fuente de Financiamiento y Concepto 2012&amp;"-,Normal"&amp;11
&amp;"-,Negrita"&amp;14Nombre de la Entidad: &amp;F, Jalisco</oddHeader>
    <oddFooter>&amp;RPágina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A1:Q529"/>
  <sheetViews>
    <sheetView zoomScale="110" zoomScaleNormal="110" workbookViewId="0">
      <pane ySplit="4" topLeftCell="A418" activePane="bottomLeft" state="frozen"/>
      <selection pane="bottomLeft" activeCell="B419" sqref="B419"/>
    </sheetView>
  </sheetViews>
  <sheetFormatPr baseColWidth="10" defaultColWidth="0" defaultRowHeight="15" zeroHeight="1"/>
  <cols>
    <col min="1" max="1" width="5" style="25" bestFit="1" customWidth="1"/>
    <col min="2" max="2" width="55" style="25" customWidth="1"/>
    <col min="3" max="3" width="4" style="47" customWidth="1"/>
    <col min="4" max="4" width="15" style="30" customWidth="1"/>
    <col min="5" max="5" width="4" style="47" bestFit="1" customWidth="1"/>
    <col min="6" max="6" width="15" style="30" customWidth="1"/>
    <col min="7" max="7" width="4" style="47" bestFit="1" customWidth="1"/>
    <col min="8" max="8" width="15" style="30" customWidth="1"/>
    <col min="9" max="9" width="4" style="47" bestFit="1" customWidth="1"/>
    <col min="10" max="10" width="15" style="30" customWidth="1"/>
    <col min="11" max="11" width="4.5703125" style="47" bestFit="1" customWidth="1"/>
    <col min="12" max="12" width="15" style="30" customWidth="1"/>
    <col min="13" max="13" width="4" style="47" bestFit="1" customWidth="1"/>
    <col min="14" max="14" width="15" style="30" customWidth="1"/>
    <col min="15" max="15" width="16.5703125" style="31" customWidth="1"/>
    <col min="16" max="16" width="0.28515625" customWidth="1"/>
    <col min="17" max="16384" width="11.42578125" hidden="1"/>
  </cols>
  <sheetData>
    <row r="1" spans="1:17" s="43" customFormat="1" ht="37.5" customHeight="1">
      <c r="A1" s="613" t="s">
        <v>607</v>
      </c>
      <c r="B1" s="614" t="s">
        <v>1160</v>
      </c>
      <c r="C1" s="618" t="s">
        <v>960</v>
      </c>
      <c r="D1" s="618"/>
      <c r="E1" s="611" t="s">
        <v>360</v>
      </c>
      <c r="F1" s="611"/>
      <c r="G1" s="611" t="s">
        <v>726</v>
      </c>
      <c r="H1" s="611"/>
      <c r="I1" s="611" t="s">
        <v>727</v>
      </c>
      <c r="J1" s="611"/>
      <c r="K1" s="611" t="s">
        <v>728</v>
      </c>
      <c r="L1" s="611"/>
      <c r="M1" s="611" t="s">
        <v>732</v>
      </c>
      <c r="N1" s="611"/>
      <c r="O1" s="615" t="s">
        <v>712</v>
      </c>
    </row>
    <row r="2" spans="1:17" s="43" customFormat="1">
      <c r="A2" s="614"/>
      <c r="B2" s="614"/>
      <c r="C2" s="75" t="s">
        <v>733</v>
      </c>
      <c r="D2" s="48" t="s">
        <v>959</v>
      </c>
      <c r="E2" s="75" t="s">
        <v>733</v>
      </c>
      <c r="F2" s="48" t="s">
        <v>959</v>
      </c>
      <c r="G2" s="75" t="s">
        <v>733</v>
      </c>
      <c r="H2" s="48" t="s">
        <v>959</v>
      </c>
      <c r="I2" s="75" t="s">
        <v>733</v>
      </c>
      <c r="J2" s="48" t="s">
        <v>959</v>
      </c>
      <c r="K2" s="75" t="s">
        <v>733</v>
      </c>
      <c r="L2" s="48" t="s">
        <v>959</v>
      </c>
      <c r="M2" s="75" t="s">
        <v>733</v>
      </c>
      <c r="N2" s="48" t="s">
        <v>959</v>
      </c>
      <c r="O2" s="615"/>
    </row>
    <row r="3" spans="1:17" s="43" customFormat="1" ht="18" customHeight="1">
      <c r="A3" s="625"/>
      <c r="B3" s="621"/>
      <c r="C3" s="622"/>
      <c r="D3" s="623"/>
      <c r="E3" s="622"/>
      <c r="F3" s="623"/>
      <c r="G3" s="622"/>
      <c r="H3" s="623"/>
      <c r="I3" s="622"/>
      <c r="J3" s="623"/>
      <c r="K3" s="622"/>
      <c r="L3" s="623"/>
      <c r="M3" s="622"/>
      <c r="N3" s="623"/>
      <c r="O3" s="624"/>
    </row>
    <row r="4" spans="1:17" s="43" customFormat="1" ht="0.95" customHeight="1">
      <c r="A4" s="61"/>
      <c r="B4" s="61"/>
      <c r="C4" s="65"/>
      <c r="D4" s="66"/>
      <c r="E4" s="65"/>
      <c r="F4" s="66"/>
      <c r="G4" s="65"/>
      <c r="H4" s="66"/>
      <c r="I4" s="65"/>
      <c r="J4" s="66"/>
      <c r="K4" s="65"/>
      <c r="L4" s="66"/>
      <c r="M4" s="65"/>
      <c r="N4" s="66"/>
      <c r="O4" s="64"/>
    </row>
    <row r="5" spans="1:17" ht="25.5" customHeight="1">
      <c r="A5" s="67">
        <v>1000</v>
      </c>
      <c r="B5" s="68" t="s">
        <v>0</v>
      </c>
      <c r="C5" s="69"/>
      <c r="D5" s="70">
        <f>D6+D11+D16+D25+D30+D37+D39</f>
        <v>21635963</v>
      </c>
      <c r="E5" s="69"/>
      <c r="F5" s="70">
        <f>F6+F11+F16+F25+F30+F37+F39</f>
        <v>5351064</v>
      </c>
      <c r="G5" s="69"/>
      <c r="H5" s="70">
        <f>H6+H11+H16+H25+H30+H37+H39</f>
        <v>0</v>
      </c>
      <c r="I5" s="69"/>
      <c r="J5" s="70">
        <f>J6+J11+J16+J25+J30+J37+J39</f>
        <v>0</v>
      </c>
      <c r="K5" s="69"/>
      <c r="L5" s="70">
        <f>L6+L11+L16+L25+L30+L37+L39</f>
        <v>0</v>
      </c>
      <c r="M5" s="69"/>
      <c r="N5" s="70">
        <f>N6+N11+N16+N25+N30+N37+N39</f>
        <v>0</v>
      </c>
      <c r="O5" s="71">
        <f t="shared" ref="O5:O8" si="0">D5+F5+H5+J5+L5+N5</f>
        <v>26987027</v>
      </c>
    </row>
    <row r="6" spans="1:17" ht="25.5" customHeight="1">
      <c r="A6" s="49">
        <v>1100</v>
      </c>
      <c r="B6" s="50" t="s">
        <v>1</v>
      </c>
      <c r="C6" s="51"/>
      <c r="D6" s="62">
        <f>SUM(D7:D10)</f>
        <v>14403000</v>
      </c>
      <c r="E6" s="51"/>
      <c r="F6" s="62">
        <f>SUM(F7:F10)</f>
        <v>5351064</v>
      </c>
      <c r="G6" s="51"/>
      <c r="H6" s="62">
        <f>SUM(H7:H10)</f>
        <v>0</v>
      </c>
      <c r="I6" s="51"/>
      <c r="J6" s="62">
        <f>SUM(J7:J10)</f>
        <v>0</v>
      </c>
      <c r="K6" s="51"/>
      <c r="L6" s="62">
        <f>SUM(L7:L10)</f>
        <v>0</v>
      </c>
      <c r="M6" s="51"/>
      <c r="N6" s="62">
        <f>SUM(N7:N10)</f>
        <v>0</v>
      </c>
      <c r="O6" s="52">
        <f t="shared" si="0"/>
        <v>19754064</v>
      </c>
      <c r="Q6">
        <v>1</v>
      </c>
    </row>
    <row r="7" spans="1:17" ht="25.5" customHeight="1">
      <c r="A7" s="53">
        <v>111</v>
      </c>
      <c r="B7" s="86" t="s">
        <v>2</v>
      </c>
      <c r="C7" s="84">
        <v>101</v>
      </c>
      <c r="D7" s="85">
        <v>2339952</v>
      </c>
      <c r="E7" s="378"/>
      <c r="F7" s="379"/>
      <c r="G7" s="378"/>
      <c r="H7" s="379"/>
      <c r="I7" s="378"/>
      <c r="J7" s="379"/>
      <c r="K7" s="378"/>
      <c r="L7" s="379"/>
      <c r="M7" s="378"/>
      <c r="N7" s="379"/>
      <c r="O7" s="63">
        <f t="shared" si="0"/>
        <v>2339952</v>
      </c>
      <c r="Q7">
        <v>2</v>
      </c>
    </row>
    <row r="8" spans="1:17" ht="25.5" customHeight="1">
      <c r="A8" s="53">
        <v>112</v>
      </c>
      <c r="B8" s="54" t="s">
        <v>3</v>
      </c>
      <c r="C8" s="378"/>
      <c r="D8" s="379"/>
      <c r="E8" s="378"/>
      <c r="F8" s="379"/>
      <c r="G8" s="378"/>
      <c r="H8" s="379"/>
      <c r="I8" s="378"/>
      <c r="J8" s="379"/>
      <c r="K8" s="378"/>
      <c r="L8" s="379"/>
      <c r="M8" s="378"/>
      <c r="N8" s="379"/>
      <c r="O8" s="63">
        <f t="shared" si="0"/>
        <v>0</v>
      </c>
      <c r="Q8">
        <v>3</v>
      </c>
    </row>
    <row r="9" spans="1:17" ht="25.5" customHeight="1">
      <c r="A9" s="53">
        <v>113</v>
      </c>
      <c r="B9" s="54" t="s">
        <v>4</v>
      </c>
      <c r="C9" s="84">
        <v>101</v>
      </c>
      <c r="D9" s="85">
        <v>12063048</v>
      </c>
      <c r="E9" s="84">
        <v>230</v>
      </c>
      <c r="F9" s="85">
        <v>5351064</v>
      </c>
      <c r="G9" s="84"/>
      <c r="H9" s="85"/>
      <c r="I9" s="378"/>
      <c r="J9" s="379"/>
      <c r="K9" s="378"/>
      <c r="L9" s="379"/>
      <c r="M9" s="378"/>
      <c r="N9" s="379"/>
      <c r="O9" s="63">
        <f>D9+F9+H9+J9+L9+N9</f>
        <v>17414112</v>
      </c>
    </row>
    <row r="10" spans="1:17" ht="25.5" customHeight="1">
      <c r="A10" s="53">
        <v>114</v>
      </c>
      <c r="B10" s="54" t="s">
        <v>704</v>
      </c>
      <c r="C10" s="84"/>
      <c r="D10" s="85"/>
      <c r="E10" s="378"/>
      <c r="F10" s="379"/>
      <c r="G10" s="378"/>
      <c r="H10" s="379"/>
      <c r="I10" s="378"/>
      <c r="J10" s="379"/>
      <c r="K10" s="378"/>
      <c r="L10" s="379"/>
      <c r="M10" s="378"/>
      <c r="N10" s="379"/>
      <c r="O10" s="63">
        <f t="shared" ref="O10:O70" si="1">D10+F10+H10+J10+L10+N10</f>
        <v>0</v>
      </c>
      <c r="Q10">
        <v>101</v>
      </c>
    </row>
    <row r="11" spans="1:17" ht="25.5" customHeight="1">
      <c r="A11" s="49">
        <v>1200</v>
      </c>
      <c r="B11" s="50" t="s">
        <v>5</v>
      </c>
      <c r="C11" s="51"/>
      <c r="D11" s="62">
        <f>SUM(D12:D15)</f>
        <v>1730280</v>
      </c>
      <c r="E11" s="51"/>
      <c r="F11" s="62">
        <f>SUM(F12:F15)</f>
        <v>0</v>
      </c>
      <c r="G11" s="51"/>
      <c r="H11" s="62">
        <f>SUM(H12:H15)</f>
        <v>0</v>
      </c>
      <c r="I11" s="51"/>
      <c r="J11" s="62">
        <f>SUM(J12:J15)</f>
        <v>0</v>
      </c>
      <c r="K11" s="51"/>
      <c r="L11" s="62">
        <f>SUM(L12:L15)</f>
        <v>0</v>
      </c>
      <c r="M11" s="51"/>
      <c r="N11" s="62">
        <f>SUM(N12:N15)</f>
        <v>0</v>
      </c>
      <c r="O11" s="52">
        <f t="shared" si="1"/>
        <v>1730280</v>
      </c>
      <c r="Q11">
        <v>102</v>
      </c>
    </row>
    <row r="12" spans="1:17" ht="25.5" customHeight="1">
      <c r="A12" s="53">
        <v>121</v>
      </c>
      <c r="B12" s="54" t="s">
        <v>6</v>
      </c>
      <c r="C12" s="84"/>
      <c r="D12" s="85"/>
      <c r="E12" s="84"/>
      <c r="F12" s="85"/>
      <c r="G12" s="84"/>
      <c r="H12" s="85"/>
      <c r="I12" s="378"/>
      <c r="J12" s="379"/>
      <c r="K12" s="378"/>
      <c r="L12" s="379"/>
      <c r="M12" s="84"/>
      <c r="N12" s="85"/>
      <c r="O12" s="52">
        <f t="shared" si="1"/>
        <v>0</v>
      </c>
      <c r="Q12">
        <v>103</v>
      </c>
    </row>
    <row r="13" spans="1:17" ht="25.5" customHeight="1">
      <c r="A13" s="53">
        <v>122</v>
      </c>
      <c r="B13" s="54" t="s">
        <v>7</v>
      </c>
      <c r="C13" s="84">
        <v>101</v>
      </c>
      <c r="D13" s="85">
        <v>1730280</v>
      </c>
      <c r="E13" s="84"/>
      <c r="F13" s="85"/>
      <c r="G13" s="84"/>
      <c r="H13" s="85"/>
      <c r="I13" s="378"/>
      <c r="J13" s="379"/>
      <c r="K13" s="378"/>
      <c r="L13" s="379"/>
      <c r="M13" s="84"/>
      <c r="N13" s="85"/>
      <c r="O13" s="52">
        <f t="shared" si="1"/>
        <v>1730280</v>
      </c>
      <c r="Q13">
        <v>104</v>
      </c>
    </row>
    <row r="14" spans="1:17" ht="25.5" customHeight="1">
      <c r="A14" s="53">
        <v>123</v>
      </c>
      <c r="B14" s="54" t="s">
        <v>8</v>
      </c>
      <c r="C14" s="84"/>
      <c r="D14" s="85"/>
      <c r="E14" s="378"/>
      <c r="F14" s="379"/>
      <c r="G14" s="378"/>
      <c r="H14" s="379"/>
      <c r="I14" s="378"/>
      <c r="J14" s="379"/>
      <c r="K14" s="378"/>
      <c r="L14" s="379"/>
      <c r="M14" s="84"/>
      <c r="N14" s="85"/>
      <c r="O14" s="52">
        <f t="shared" si="1"/>
        <v>0</v>
      </c>
      <c r="Q14">
        <v>105</v>
      </c>
    </row>
    <row r="15" spans="1:17" ht="25.5" customHeight="1">
      <c r="A15" s="53">
        <v>124</v>
      </c>
      <c r="B15" s="54" t="s">
        <v>705</v>
      </c>
      <c r="C15" s="378"/>
      <c r="D15" s="379"/>
      <c r="E15" s="378"/>
      <c r="F15" s="379"/>
      <c r="G15" s="378"/>
      <c r="H15" s="379"/>
      <c r="I15" s="378"/>
      <c r="J15" s="379"/>
      <c r="K15" s="378"/>
      <c r="L15" s="379"/>
      <c r="M15" s="378"/>
      <c r="N15" s="379"/>
      <c r="O15" s="52">
        <f t="shared" si="1"/>
        <v>0</v>
      </c>
      <c r="Q15">
        <v>106</v>
      </c>
    </row>
    <row r="16" spans="1:17" ht="25.5" customHeight="1">
      <c r="A16" s="49">
        <v>1300</v>
      </c>
      <c r="B16" s="50" t="s">
        <v>9</v>
      </c>
      <c r="C16" s="51"/>
      <c r="D16" s="62">
        <f>SUM(D17:D24)</f>
        <v>3347683</v>
      </c>
      <c r="E16" s="51"/>
      <c r="F16" s="62">
        <f>SUM(F17:F24)</f>
        <v>0</v>
      </c>
      <c r="G16" s="51"/>
      <c r="H16" s="62">
        <f>SUM(H17:H24)</f>
        <v>0</v>
      </c>
      <c r="I16" s="51"/>
      <c r="J16" s="62">
        <f>SUM(J17:J24)</f>
        <v>0</v>
      </c>
      <c r="K16" s="51"/>
      <c r="L16" s="62">
        <f>SUM(L17:L24)</f>
        <v>0</v>
      </c>
      <c r="M16" s="51"/>
      <c r="N16" s="62">
        <f>SUM(N17:N24)</f>
        <v>0</v>
      </c>
      <c r="O16" s="52">
        <f t="shared" si="1"/>
        <v>3347683</v>
      </c>
      <c r="Q16">
        <v>199</v>
      </c>
    </row>
    <row r="17" spans="1:17" ht="25.5" customHeight="1">
      <c r="A17" s="53">
        <v>131</v>
      </c>
      <c r="B17" s="54" t="s">
        <v>10</v>
      </c>
      <c r="C17" s="84"/>
      <c r="D17" s="85"/>
      <c r="E17" s="378"/>
      <c r="F17" s="379"/>
      <c r="G17" s="378"/>
      <c r="H17" s="379"/>
      <c r="I17" s="378"/>
      <c r="J17" s="379"/>
      <c r="K17" s="378"/>
      <c r="L17" s="379"/>
      <c r="M17" s="84"/>
      <c r="N17" s="85"/>
      <c r="O17" s="52">
        <f t="shared" si="1"/>
        <v>0</v>
      </c>
    </row>
    <row r="18" spans="1:17" ht="25.5" customHeight="1">
      <c r="A18" s="53">
        <v>132</v>
      </c>
      <c r="B18" s="54" t="s">
        <v>11</v>
      </c>
      <c r="C18" s="84">
        <v>101</v>
      </c>
      <c r="D18" s="85">
        <v>2972683</v>
      </c>
      <c r="E18" s="84"/>
      <c r="F18" s="85"/>
      <c r="G18" s="378"/>
      <c r="H18" s="379"/>
      <c r="I18" s="378"/>
      <c r="J18" s="379"/>
      <c r="K18" s="378"/>
      <c r="L18" s="379"/>
      <c r="M18" s="84"/>
      <c r="N18" s="85"/>
      <c r="O18" s="52">
        <f t="shared" si="1"/>
        <v>2972683</v>
      </c>
      <c r="Q18" s="76" t="s">
        <v>1123</v>
      </c>
    </row>
    <row r="19" spans="1:17" ht="25.5" customHeight="1">
      <c r="A19" s="53">
        <v>133</v>
      </c>
      <c r="B19" s="54" t="s">
        <v>12</v>
      </c>
      <c r="C19" s="84">
        <v>101</v>
      </c>
      <c r="D19" s="85">
        <v>375000</v>
      </c>
      <c r="E19" s="84"/>
      <c r="F19" s="85"/>
      <c r="G19" s="378"/>
      <c r="H19" s="379"/>
      <c r="I19" s="378"/>
      <c r="J19" s="379"/>
      <c r="K19" s="378"/>
      <c r="L19" s="379"/>
      <c r="M19" s="84"/>
      <c r="N19" s="85"/>
      <c r="O19" s="52">
        <f t="shared" si="1"/>
        <v>375000</v>
      </c>
      <c r="Q19">
        <v>201</v>
      </c>
    </row>
    <row r="20" spans="1:17" ht="25.5" customHeight="1">
      <c r="A20" s="53">
        <v>134</v>
      </c>
      <c r="B20" s="54" t="s">
        <v>13</v>
      </c>
      <c r="C20" s="84"/>
      <c r="D20" s="85"/>
      <c r="E20" s="84"/>
      <c r="F20" s="85"/>
      <c r="G20" s="378"/>
      <c r="H20" s="379"/>
      <c r="I20" s="378"/>
      <c r="J20" s="379"/>
      <c r="K20" s="378"/>
      <c r="L20" s="379"/>
      <c r="M20" s="84"/>
      <c r="N20" s="85"/>
      <c r="O20" s="52">
        <f t="shared" si="1"/>
        <v>0</v>
      </c>
      <c r="Q20">
        <v>203</v>
      </c>
    </row>
    <row r="21" spans="1:17" ht="25.5" customHeight="1">
      <c r="A21" s="53">
        <v>135</v>
      </c>
      <c r="B21" s="54" t="s">
        <v>14</v>
      </c>
      <c r="C21" s="378"/>
      <c r="D21" s="379"/>
      <c r="E21" s="378"/>
      <c r="F21" s="379"/>
      <c r="G21" s="378"/>
      <c r="H21" s="379"/>
      <c r="I21" s="378"/>
      <c r="J21" s="379"/>
      <c r="K21" s="378"/>
      <c r="L21" s="379"/>
      <c r="M21" s="378"/>
      <c r="N21" s="379"/>
      <c r="O21" s="52">
        <f t="shared" si="1"/>
        <v>0</v>
      </c>
      <c r="Q21">
        <v>205</v>
      </c>
    </row>
    <row r="22" spans="1:17" ht="25.5" customHeight="1">
      <c r="A22" s="53">
        <v>136</v>
      </c>
      <c r="B22" s="54" t="s">
        <v>15</v>
      </c>
      <c r="C22" s="378"/>
      <c r="D22" s="379"/>
      <c r="E22" s="378"/>
      <c r="F22" s="379"/>
      <c r="G22" s="378"/>
      <c r="H22" s="379"/>
      <c r="I22" s="378"/>
      <c r="J22" s="379"/>
      <c r="K22" s="378"/>
      <c r="L22" s="379"/>
      <c r="M22" s="378"/>
      <c r="N22" s="379"/>
      <c r="O22" s="52">
        <f t="shared" si="1"/>
        <v>0</v>
      </c>
      <c r="Q22">
        <v>207</v>
      </c>
    </row>
    <row r="23" spans="1:17" ht="25.5" customHeight="1">
      <c r="A23" s="53">
        <v>137</v>
      </c>
      <c r="B23" s="54" t="s">
        <v>16</v>
      </c>
      <c r="C23" s="84"/>
      <c r="D23" s="85"/>
      <c r="E23" s="84"/>
      <c r="F23" s="85"/>
      <c r="G23" s="84"/>
      <c r="H23" s="85"/>
      <c r="I23" s="378"/>
      <c r="J23" s="379"/>
      <c r="K23" s="378"/>
      <c r="L23" s="379"/>
      <c r="M23" s="84"/>
      <c r="N23" s="85"/>
      <c r="O23" s="52">
        <f t="shared" si="1"/>
        <v>0</v>
      </c>
      <c r="Q23">
        <v>209</v>
      </c>
    </row>
    <row r="24" spans="1:17" ht="25.5" customHeight="1">
      <c r="A24" s="53">
        <v>138</v>
      </c>
      <c r="B24" s="54" t="s">
        <v>17</v>
      </c>
      <c r="C24" s="378"/>
      <c r="D24" s="379"/>
      <c r="E24" s="378"/>
      <c r="F24" s="379"/>
      <c r="G24" s="378"/>
      <c r="H24" s="379"/>
      <c r="I24" s="378"/>
      <c r="J24" s="379"/>
      <c r="K24" s="378"/>
      <c r="L24" s="379"/>
      <c r="M24" s="378"/>
      <c r="N24" s="379"/>
      <c r="O24" s="52">
        <f t="shared" si="1"/>
        <v>0</v>
      </c>
      <c r="Q24">
        <v>211</v>
      </c>
    </row>
    <row r="25" spans="1:17" ht="25.5" customHeight="1">
      <c r="A25" s="49">
        <v>1400</v>
      </c>
      <c r="B25" s="50" t="s">
        <v>18</v>
      </c>
      <c r="C25" s="51"/>
      <c r="D25" s="62">
        <f>SUM(D26:D29)</f>
        <v>1155000</v>
      </c>
      <c r="E25" s="51"/>
      <c r="F25" s="62">
        <f>SUM(F26:F29)</f>
        <v>0</v>
      </c>
      <c r="G25" s="51"/>
      <c r="H25" s="62">
        <f>SUM(H26:H29)</f>
        <v>0</v>
      </c>
      <c r="I25" s="51"/>
      <c r="J25" s="62">
        <f>SUM(J26:J29)</f>
        <v>0</v>
      </c>
      <c r="K25" s="51"/>
      <c r="L25" s="62">
        <f>SUM(L26:L29)</f>
        <v>0</v>
      </c>
      <c r="M25" s="51"/>
      <c r="N25" s="62">
        <f>SUM(N26:N29)</f>
        <v>0</v>
      </c>
      <c r="O25" s="52">
        <f t="shared" si="1"/>
        <v>1155000</v>
      </c>
      <c r="Q25">
        <v>213</v>
      </c>
    </row>
    <row r="26" spans="1:17" ht="25.5" customHeight="1">
      <c r="A26" s="53">
        <v>141</v>
      </c>
      <c r="B26" s="54" t="s">
        <v>19</v>
      </c>
      <c r="C26" s="84">
        <v>101</v>
      </c>
      <c r="D26" s="85">
        <v>1070000</v>
      </c>
      <c r="E26" s="84"/>
      <c r="F26" s="85"/>
      <c r="G26" s="378"/>
      <c r="H26" s="379"/>
      <c r="I26" s="378"/>
      <c r="J26" s="379"/>
      <c r="K26" s="378"/>
      <c r="L26" s="379"/>
      <c r="M26" s="84"/>
      <c r="N26" s="85"/>
      <c r="O26" s="52">
        <f t="shared" si="1"/>
        <v>1070000</v>
      </c>
      <c r="Q26">
        <v>215</v>
      </c>
    </row>
    <row r="27" spans="1:17" ht="25.5" customHeight="1">
      <c r="A27" s="53">
        <v>142</v>
      </c>
      <c r="B27" s="54" t="s">
        <v>20</v>
      </c>
      <c r="C27" s="84"/>
      <c r="D27" s="85"/>
      <c r="E27" s="84"/>
      <c r="F27" s="85"/>
      <c r="G27" s="378"/>
      <c r="H27" s="379"/>
      <c r="I27" s="378"/>
      <c r="J27" s="379"/>
      <c r="K27" s="378"/>
      <c r="L27" s="379"/>
      <c r="M27" s="84"/>
      <c r="N27" s="85"/>
      <c r="O27" s="52">
        <f t="shared" si="1"/>
        <v>0</v>
      </c>
      <c r="Q27">
        <v>217</v>
      </c>
    </row>
    <row r="28" spans="1:17" ht="25.5" customHeight="1">
      <c r="A28" s="53">
        <v>143</v>
      </c>
      <c r="B28" s="54" t="s">
        <v>21</v>
      </c>
      <c r="C28" s="84">
        <v>101</v>
      </c>
      <c r="D28" s="85">
        <v>10000</v>
      </c>
      <c r="E28" s="84"/>
      <c r="F28" s="85"/>
      <c r="G28" s="378"/>
      <c r="H28" s="379"/>
      <c r="I28" s="378"/>
      <c r="J28" s="379"/>
      <c r="K28" s="378"/>
      <c r="L28" s="379"/>
      <c r="M28" s="84"/>
      <c r="N28" s="85"/>
      <c r="O28" s="52">
        <f t="shared" si="1"/>
        <v>10000</v>
      </c>
      <c r="Q28">
        <v>219</v>
      </c>
    </row>
    <row r="29" spans="1:17" ht="25.5" customHeight="1">
      <c r="A29" s="53">
        <v>144</v>
      </c>
      <c r="B29" s="54" t="s">
        <v>22</v>
      </c>
      <c r="C29" s="84">
        <v>101</v>
      </c>
      <c r="D29" s="85">
        <v>75000</v>
      </c>
      <c r="E29" s="84"/>
      <c r="F29" s="85"/>
      <c r="G29" s="378"/>
      <c r="H29" s="379"/>
      <c r="I29" s="378"/>
      <c r="J29" s="379"/>
      <c r="K29" s="378"/>
      <c r="L29" s="379"/>
      <c r="M29" s="84"/>
      <c r="N29" s="85"/>
      <c r="O29" s="52">
        <f t="shared" si="1"/>
        <v>75000</v>
      </c>
      <c r="Q29">
        <v>221</v>
      </c>
    </row>
    <row r="30" spans="1:17" ht="25.5" customHeight="1">
      <c r="A30" s="49">
        <v>1500</v>
      </c>
      <c r="B30" s="50" t="s">
        <v>312</v>
      </c>
      <c r="C30" s="51"/>
      <c r="D30" s="62">
        <f>SUM(D31:D36)</f>
        <v>1000000</v>
      </c>
      <c r="E30" s="51"/>
      <c r="F30" s="62">
        <f>SUM(F31:F36)</f>
        <v>0</v>
      </c>
      <c r="G30" s="51"/>
      <c r="H30" s="62">
        <f>SUM(H31:H36)</f>
        <v>0</v>
      </c>
      <c r="I30" s="51"/>
      <c r="J30" s="62">
        <f>SUM(J31:J36)</f>
        <v>0</v>
      </c>
      <c r="K30" s="51"/>
      <c r="L30" s="62">
        <f>SUM(L31:L36)</f>
        <v>0</v>
      </c>
      <c r="M30" s="51"/>
      <c r="N30" s="62">
        <f>SUM(N31:N36)</f>
        <v>0</v>
      </c>
      <c r="O30" s="52">
        <f t="shared" si="1"/>
        <v>1000000</v>
      </c>
      <c r="Q30">
        <v>223</v>
      </c>
    </row>
    <row r="31" spans="1:17" ht="25.5" customHeight="1">
      <c r="A31" s="53">
        <v>151</v>
      </c>
      <c r="B31" s="54" t="s">
        <v>23</v>
      </c>
      <c r="C31" s="84"/>
      <c r="D31" s="85"/>
      <c r="E31" s="84"/>
      <c r="F31" s="85"/>
      <c r="G31" s="378"/>
      <c r="H31" s="379"/>
      <c r="I31" s="378"/>
      <c r="J31" s="379"/>
      <c r="K31" s="378"/>
      <c r="L31" s="379"/>
      <c r="M31" s="84"/>
      <c r="N31" s="85"/>
      <c r="O31" s="52">
        <f t="shared" si="1"/>
        <v>0</v>
      </c>
      <c r="Q31">
        <v>225</v>
      </c>
    </row>
    <row r="32" spans="1:17" ht="25.5" customHeight="1">
      <c r="A32" s="53">
        <v>152</v>
      </c>
      <c r="B32" s="54" t="s">
        <v>24</v>
      </c>
      <c r="C32" s="84">
        <v>101</v>
      </c>
      <c r="D32" s="85">
        <v>1000000</v>
      </c>
      <c r="E32" s="84"/>
      <c r="F32" s="85"/>
      <c r="G32" s="378"/>
      <c r="H32" s="379"/>
      <c r="I32" s="378"/>
      <c r="J32" s="379"/>
      <c r="K32" s="378"/>
      <c r="L32" s="379"/>
      <c r="M32" s="84"/>
      <c r="N32" s="85"/>
      <c r="O32" s="52">
        <f t="shared" si="1"/>
        <v>1000000</v>
      </c>
      <c r="Q32">
        <v>227</v>
      </c>
    </row>
    <row r="33" spans="1:17" ht="25.5" customHeight="1">
      <c r="A33" s="53">
        <v>153</v>
      </c>
      <c r="B33" s="54" t="s">
        <v>25</v>
      </c>
      <c r="C33" s="84"/>
      <c r="D33" s="85"/>
      <c r="E33" s="84"/>
      <c r="F33" s="85"/>
      <c r="G33" s="378"/>
      <c r="H33" s="379"/>
      <c r="I33" s="378"/>
      <c r="J33" s="379"/>
      <c r="K33" s="378"/>
      <c r="L33" s="379"/>
      <c r="M33" s="84"/>
      <c r="N33" s="85"/>
      <c r="O33" s="52">
        <f t="shared" si="1"/>
        <v>0</v>
      </c>
      <c r="Q33" s="429">
        <v>229</v>
      </c>
    </row>
    <row r="34" spans="1:17" ht="25.5" customHeight="1">
      <c r="A34" s="53">
        <v>154</v>
      </c>
      <c r="B34" s="54" t="s">
        <v>26</v>
      </c>
      <c r="C34" s="84"/>
      <c r="D34" s="85"/>
      <c r="E34" s="84"/>
      <c r="F34" s="85"/>
      <c r="G34" s="378"/>
      <c r="H34" s="379"/>
      <c r="I34" s="378"/>
      <c r="J34" s="379"/>
      <c r="K34" s="378"/>
      <c r="L34" s="379"/>
      <c r="M34" s="84"/>
      <c r="N34" s="85"/>
      <c r="O34" s="52">
        <f t="shared" si="1"/>
        <v>0</v>
      </c>
      <c r="Q34" s="76" t="s">
        <v>1124</v>
      </c>
    </row>
    <row r="35" spans="1:17" ht="25.5" customHeight="1">
      <c r="A35" s="53">
        <v>155</v>
      </c>
      <c r="B35" s="54" t="s">
        <v>1367</v>
      </c>
      <c r="C35" s="378"/>
      <c r="D35" s="379"/>
      <c r="E35" s="378"/>
      <c r="F35" s="379"/>
      <c r="G35" s="378"/>
      <c r="H35" s="379"/>
      <c r="I35" s="378"/>
      <c r="J35" s="379"/>
      <c r="K35" s="378"/>
      <c r="L35" s="379"/>
      <c r="M35" s="378"/>
      <c r="N35" s="379"/>
      <c r="O35" s="52">
        <f t="shared" si="1"/>
        <v>0</v>
      </c>
      <c r="Q35">
        <v>202</v>
      </c>
    </row>
    <row r="36" spans="1:17" ht="25.5" customHeight="1">
      <c r="A36" s="53">
        <v>159</v>
      </c>
      <c r="B36" s="54" t="s">
        <v>27</v>
      </c>
      <c r="C36" s="84"/>
      <c r="D36" s="85"/>
      <c r="E36" s="84"/>
      <c r="F36" s="85"/>
      <c r="G36" s="378"/>
      <c r="H36" s="379"/>
      <c r="I36" s="378"/>
      <c r="J36" s="379"/>
      <c r="K36" s="378"/>
      <c r="L36" s="379"/>
      <c r="M36" s="84"/>
      <c r="N36" s="85"/>
      <c r="O36" s="52">
        <f t="shared" si="1"/>
        <v>0</v>
      </c>
      <c r="Q36">
        <v>204</v>
      </c>
    </row>
    <row r="37" spans="1:17" ht="25.5" customHeight="1">
      <c r="A37" s="49">
        <v>1600</v>
      </c>
      <c r="B37" s="386" t="s">
        <v>28</v>
      </c>
      <c r="C37" s="51"/>
      <c r="D37" s="62">
        <f>SUM(D38)</f>
        <v>0</v>
      </c>
      <c r="E37" s="51"/>
      <c r="F37" s="62">
        <f>SUM(F38)</f>
        <v>0</v>
      </c>
      <c r="G37" s="51"/>
      <c r="H37" s="62">
        <f>SUM(H38)</f>
        <v>0</v>
      </c>
      <c r="I37" s="51"/>
      <c r="J37" s="62">
        <f>SUM(J38)</f>
        <v>0</v>
      </c>
      <c r="K37" s="51"/>
      <c r="L37" s="62">
        <f>SUM(L38)</f>
        <v>0</v>
      </c>
      <c r="M37" s="51"/>
      <c r="N37" s="62">
        <f>SUM(N38)</f>
        <v>0</v>
      </c>
      <c r="O37" s="52">
        <f t="shared" si="1"/>
        <v>0</v>
      </c>
      <c r="Q37">
        <v>206</v>
      </c>
    </row>
    <row r="38" spans="1:17" ht="25.5" customHeight="1">
      <c r="A38" s="53">
        <v>161</v>
      </c>
      <c r="B38" s="54" t="s">
        <v>29</v>
      </c>
      <c r="C38" s="84"/>
      <c r="D38" s="85"/>
      <c r="E38" s="84"/>
      <c r="F38" s="85"/>
      <c r="G38" s="378"/>
      <c r="H38" s="379"/>
      <c r="I38" s="378"/>
      <c r="J38" s="379"/>
      <c r="K38" s="378"/>
      <c r="L38" s="379"/>
      <c r="M38" s="84"/>
      <c r="N38" s="85"/>
      <c r="O38" s="52">
        <f t="shared" si="1"/>
        <v>0</v>
      </c>
      <c r="Q38">
        <v>208</v>
      </c>
    </row>
    <row r="39" spans="1:17" ht="25.5" customHeight="1">
      <c r="A39" s="387">
        <v>1700</v>
      </c>
      <c r="B39" s="50" t="s">
        <v>1274</v>
      </c>
      <c r="C39" s="51"/>
      <c r="D39" s="62">
        <f>SUM(D40:D41)</f>
        <v>0</v>
      </c>
      <c r="E39" s="51"/>
      <c r="F39" s="62">
        <f>SUM(F40:F41)</f>
        <v>0</v>
      </c>
      <c r="G39" s="51"/>
      <c r="H39" s="62">
        <f>SUM(H40:H41)</f>
        <v>0</v>
      </c>
      <c r="I39" s="51"/>
      <c r="J39" s="62">
        <f>SUM(J40:J41)</f>
        <v>0</v>
      </c>
      <c r="K39" s="51"/>
      <c r="L39" s="62">
        <f>SUM(L40:L41)</f>
        <v>0</v>
      </c>
      <c r="M39" s="51"/>
      <c r="N39" s="62">
        <f>SUM(N40:N41)</f>
        <v>0</v>
      </c>
      <c r="O39" s="52">
        <f t="shared" si="1"/>
        <v>0</v>
      </c>
      <c r="Q39">
        <v>210</v>
      </c>
    </row>
    <row r="40" spans="1:17" ht="25.5" customHeight="1">
      <c r="A40" s="53">
        <v>171</v>
      </c>
      <c r="B40" s="54" t="s">
        <v>30</v>
      </c>
      <c r="C40" s="84"/>
      <c r="D40" s="85"/>
      <c r="E40" s="84"/>
      <c r="F40" s="85"/>
      <c r="G40" s="378"/>
      <c r="H40" s="379"/>
      <c r="I40" s="378"/>
      <c r="J40" s="379"/>
      <c r="K40" s="378"/>
      <c r="L40" s="379"/>
      <c r="M40" s="84"/>
      <c r="N40" s="85"/>
      <c r="O40" s="52">
        <f t="shared" si="1"/>
        <v>0</v>
      </c>
      <c r="Q40">
        <v>212</v>
      </c>
    </row>
    <row r="41" spans="1:17" ht="25.5" customHeight="1">
      <c r="A41" s="53">
        <v>172</v>
      </c>
      <c r="B41" s="54" t="s">
        <v>31</v>
      </c>
      <c r="C41" s="84"/>
      <c r="D41" s="85"/>
      <c r="E41" s="84"/>
      <c r="F41" s="85"/>
      <c r="G41" s="378"/>
      <c r="H41" s="379"/>
      <c r="I41" s="378"/>
      <c r="J41" s="379"/>
      <c r="K41" s="378"/>
      <c r="L41" s="379"/>
      <c r="M41" s="84"/>
      <c r="N41" s="85"/>
      <c r="O41" s="52">
        <f t="shared" si="1"/>
        <v>0</v>
      </c>
      <c r="Q41">
        <v>214</v>
      </c>
    </row>
    <row r="42" spans="1:17" ht="25.5" customHeight="1">
      <c r="A42" s="55">
        <v>2000</v>
      </c>
      <c r="B42" s="56" t="s">
        <v>32</v>
      </c>
      <c r="C42" s="57"/>
      <c r="D42" s="79">
        <f>D43+D52+D56+D66+D76+D84+D87+D93+D97</f>
        <v>9189000</v>
      </c>
      <c r="E42" s="57"/>
      <c r="F42" s="79">
        <f>F43+F52+F56+F66+F76+F84+F87+F93+F97</f>
        <v>0</v>
      </c>
      <c r="G42" s="57"/>
      <c r="H42" s="79">
        <f>H43+H52+H56+H66+H76+H84+H87+H93+H97</f>
        <v>0</v>
      </c>
      <c r="I42" s="57"/>
      <c r="J42" s="79">
        <f>J43+J52+J56+J66+J76+J84+J87+J93+J97</f>
        <v>0</v>
      </c>
      <c r="K42" s="57"/>
      <c r="L42" s="79">
        <f>L43+L52+L56+L66+L76+L84+L87+L93+L97</f>
        <v>0</v>
      </c>
      <c r="M42" s="57"/>
      <c r="N42" s="79">
        <f>N43+N52+N56+N66+N76+N84+N87+N93+N97</f>
        <v>0</v>
      </c>
      <c r="O42" s="52">
        <f t="shared" si="1"/>
        <v>9189000</v>
      </c>
      <c r="Q42">
        <v>216</v>
      </c>
    </row>
    <row r="43" spans="1:17" ht="25.5" customHeight="1">
      <c r="A43" s="58">
        <v>2100</v>
      </c>
      <c r="B43" s="50" t="s">
        <v>33</v>
      </c>
      <c r="C43" s="51"/>
      <c r="D43" s="62">
        <f>SUM(D44:D51)</f>
        <v>539000</v>
      </c>
      <c r="E43" s="51"/>
      <c r="F43" s="62">
        <f>SUM(F44:F51)</f>
        <v>0</v>
      </c>
      <c r="G43" s="51"/>
      <c r="H43" s="62">
        <f>SUM(H44:H51)</f>
        <v>0</v>
      </c>
      <c r="I43" s="51"/>
      <c r="J43" s="62">
        <f>SUM(J44:J51)</f>
        <v>0</v>
      </c>
      <c r="K43" s="51"/>
      <c r="L43" s="62">
        <f>SUM(L44:L51)</f>
        <v>0</v>
      </c>
      <c r="M43" s="51"/>
      <c r="N43" s="62">
        <f>SUM(N44:N51)</f>
        <v>0</v>
      </c>
      <c r="O43" s="52">
        <f t="shared" si="1"/>
        <v>539000</v>
      </c>
      <c r="Q43">
        <v>224</v>
      </c>
    </row>
    <row r="44" spans="1:17" ht="25.5" customHeight="1">
      <c r="A44" s="53">
        <v>211</v>
      </c>
      <c r="B44" s="54" t="s">
        <v>34</v>
      </c>
      <c r="C44" s="84">
        <v>101</v>
      </c>
      <c r="D44" s="85">
        <v>200000</v>
      </c>
      <c r="E44" s="84"/>
      <c r="F44" s="85"/>
      <c r="G44" s="378"/>
      <c r="H44" s="379"/>
      <c r="I44" s="378"/>
      <c r="J44" s="379"/>
      <c r="K44" s="378"/>
      <c r="L44" s="379"/>
      <c r="M44" s="84"/>
      <c r="N44" s="85"/>
      <c r="O44" s="52">
        <f t="shared" si="1"/>
        <v>200000</v>
      </c>
      <c r="Q44">
        <v>226</v>
      </c>
    </row>
    <row r="45" spans="1:17" ht="25.5" customHeight="1">
      <c r="A45" s="53">
        <v>212</v>
      </c>
      <c r="B45" s="54" t="s">
        <v>35</v>
      </c>
      <c r="C45" s="84">
        <v>101</v>
      </c>
      <c r="D45" s="85">
        <v>70000</v>
      </c>
      <c r="E45" s="84"/>
      <c r="F45" s="85"/>
      <c r="G45" s="378"/>
      <c r="H45" s="379"/>
      <c r="I45" s="378"/>
      <c r="J45" s="379"/>
      <c r="K45" s="378"/>
      <c r="L45" s="379"/>
      <c r="M45" s="84"/>
      <c r="N45" s="85"/>
      <c r="O45" s="52">
        <f t="shared" si="1"/>
        <v>70000</v>
      </c>
      <c r="Q45" s="429">
        <v>228</v>
      </c>
    </row>
    <row r="46" spans="1:17" ht="25.5" customHeight="1">
      <c r="A46" s="53">
        <v>213</v>
      </c>
      <c r="B46" s="54" t="s">
        <v>36</v>
      </c>
      <c r="C46" s="84"/>
      <c r="D46" s="85"/>
      <c r="E46" s="84"/>
      <c r="F46" s="85"/>
      <c r="G46" s="378"/>
      <c r="H46" s="379"/>
      <c r="I46" s="378"/>
      <c r="J46" s="379"/>
      <c r="K46" s="378"/>
      <c r="L46" s="379"/>
      <c r="M46" s="84"/>
      <c r="N46" s="85"/>
      <c r="O46" s="52">
        <f t="shared" si="1"/>
        <v>0</v>
      </c>
      <c r="Q46">
        <v>230</v>
      </c>
    </row>
    <row r="47" spans="1:17" ht="25.5" customHeight="1">
      <c r="A47" s="53">
        <v>214</v>
      </c>
      <c r="B47" s="54" t="s">
        <v>37</v>
      </c>
      <c r="C47" s="84">
        <v>101</v>
      </c>
      <c r="D47" s="85">
        <v>30000</v>
      </c>
      <c r="E47" s="84"/>
      <c r="F47" s="85"/>
      <c r="G47" s="378"/>
      <c r="H47" s="379"/>
      <c r="I47" s="378"/>
      <c r="J47" s="379"/>
      <c r="K47" s="378"/>
      <c r="L47" s="379"/>
      <c r="M47" s="84"/>
      <c r="N47" s="85"/>
      <c r="O47" s="52">
        <f t="shared" si="1"/>
        <v>30000</v>
      </c>
    </row>
    <row r="48" spans="1:17" ht="25.5" customHeight="1">
      <c r="A48" s="53">
        <v>215</v>
      </c>
      <c r="B48" s="54" t="s">
        <v>313</v>
      </c>
      <c r="C48" s="84">
        <v>101</v>
      </c>
      <c r="D48" s="85">
        <v>15000</v>
      </c>
      <c r="E48" s="84"/>
      <c r="F48" s="85"/>
      <c r="G48" s="378"/>
      <c r="H48" s="379"/>
      <c r="I48" s="378"/>
      <c r="J48" s="379"/>
      <c r="K48" s="378"/>
      <c r="L48" s="379"/>
      <c r="M48" s="84"/>
      <c r="N48" s="85"/>
      <c r="O48" s="52">
        <f t="shared" si="1"/>
        <v>15000</v>
      </c>
      <c r="Q48">
        <v>301</v>
      </c>
    </row>
    <row r="49" spans="1:17" ht="25.5" customHeight="1">
      <c r="A49" s="53">
        <v>216</v>
      </c>
      <c r="B49" s="54" t="s">
        <v>38</v>
      </c>
      <c r="C49" s="84">
        <v>101</v>
      </c>
      <c r="D49" s="85">
        <v>72000</v>
      </c>
      <c r="E49" s="84"/>
      <c r="F49" s="85"/>
      <c r="G49" s="378"/>
      <c r="H49" s="379"/>
      <c r="I49" s="378"/>
      <c r="J49" s="379"/>
      <c r="K49" s="378"/>
      <c r="L49" s="379"/>
      <c r="M49" s="84"/>
      <c r="N49" s="85"/>
      <c r="O49" s="52">
        <f t="shared" si="1"/>
        <v>72000</v>
      </c>
      <c r="Q49">
        <v>302</v>
      </c>
    </row>
    <row r="50" spans="1:17" ht="25.5" customHeight="1">
      <c r="A50" s="53">
        <v>217</v>
      </c>
      <c r="B50" s="54" t="s">
        <v>39</v>
      </c>
      <c r="C50" s="84">
        <v>101</v>
      </c>
      <c r="D50" s="85">
        <v>5000</v>
      </c>
      <c r="E50" s="84"/>
      <c r="F50" s="85"/>
      <c r="G50" s="378"/>
      <c r="H50" s="379"/>
      <c r="I50" s="378"/>
      <c r="J50" s="379"/>
      <c r="K50" s="378"/>
      <c r="L50" s="379"/>
      <c r="M50" s="84"/>
      <c r="N50" s="85"/>
      <c r="O50" s="52">
        <f t="shared" si="1"/>
        <v>5000</v>
      </c>
      <c r="Q50">
        <v>303</v>
      </c>
    </row>
    <row r="51" spans="1:17" ht="25.5" customHeight="1">
      <c r="A51" s="53">
        <v>218</v>
      </c>
      <c r="B51" s="54" t="s">
        <v>40</v>
      </c>
      <c r="C51" s="84">
        <v>101</v>
      </c>
      <c r="D51" s="85">
        <v>147000</v>
      </c>
      <c r="E51" s="84"/>
      <c r="F51" s="85"/>
      <c r="G51" s="378"/>
      <c r="H51" s="379"/>
      <c r="I51" s="378"/>
      <c r="J51" s="379"/>
      <c r="K51" s="378"/>
      <c r="L51" s="379"/>
      <c r="M51" s="84"/>
      <c r="N51" s="85"/>
      <c r="O51" s="52">
        <f t="shared" si="1"/>
        <v>147000</v>
      </c>
      <c r="Q51">
        <v>304</v>
      </c>
    </row>
    <row r="52" spans="1:17" ht="25.5" customHeight="1">
      <c r="A52" s="58">
        <v>2200</v>
      </c>
      <c r="B52" s="50" t="s">
        <v>41</v>
      </c>
      <c r="C52" s="51"/>
      <c r="D52" s="62">
        <f>SUM(D53:D55)</f>
        <v>40000</v>
      </c>
      <c r="E52" s="51"/>
      <c r="F52" s="62">
        <f>SUM(F53:F55)</f>
        <v>0</v>
      </c>
      <c r="G52" s="51"/>
      <c r="H52" s="62">
        <f>SUM(H53:H55)</f>
        <v>0</v>
      </c>
      <c r="I52" s="51"/>
      <c r="J52" s="62">
        <f>SUM(J53:J55)</f>
        <v>0</v>
      </c>
      <c r="K52" s="51"/>
      <c r="L52" s="62">
        <f>SUM(L53:L55)</f>
        <v>0</v>
      </c>
      <c r="M52" s="51"/>
      <c r="N52" s="62">
        <f>SUM(N53:N55)</f>
        <v>0</v>
      </c>
      <c r="O52" s="52">
        <f t="shared" si="1"/>
        <v>40000</v>
      </c>
      <c r="Q52">
        <v>305</v>
      </c>
    </row>
    <row r="53" spans="1:17" ht="25.5" customHeight="1">
      <c r="A53" s="53">
        <v>221</v>
      </c>
      <c r="B53" s="54" t="s">
        <v>42</v>
      </c>
      <c r="C53" s="84">
        <v>101</v>
      </c>
      <c r="D53" s="85">
        <v>30000</v>
      </c>
      <c r="E53" s="84"/>
      <c r="F53" s="85"/>
      <c r="G53" s="378"/>
      <c r="H53" s="379"/>
      <c r="I53" s="378"/>
      <c r="J53" s="379"/>
      <c r="K53" s="378"/>
      <c r="L53" s="379"/>
      <c r="M53" s="84"/>
      <c r="N53" s="85"/>
      <c r="O53" s="52">
        <f t="shared" si="1"/>
        <v>30000</v>
      </c>
      <c r="Q53">
        <v>306</v>
      </c>
    </row>
    <row r="54" spans="1:17" ht="25.5" customHeight="1">
      <c r="A54" s="53">
        <v>222</v>
      </c>
      <c r="B54" s="54" t="s">
        <v>43</v>
      </c>
      <c r="C54" s="84"/>
      <c r="D54" s="85"/>
      <c r="E54" s="84"/>
      <c r="F54" s="85"/>
      <c r="G54" s="378"/>
      <c r="H54" s="379"/>
      <c r="I54" s="378"/>
      <c r="J54" s="379"/>
      <c r="K54" s="378"/>
      <c r="L54" s="379"/>
      <c r="M54" s="84"/>
      <c r="N54" s="85"/>
      <c r="O54" s="52">
        <f t="shared" si="1"/>
        <v>0</v>
      </c>
      <c r="Q54">
        <v>307</v>
      </c>
    </row>
    <row r="55" spans="1:17" ht="25.5" customHeight="1">
      <c r="A55" s="53">
        <v>223</v>
      </c>
      <c r="B55" s="54" t="s">
        <v>44</v>
      </c>
      <c r="C55" s="84">
        <v>101</v>
      </c>
      <c r="D55" s="85">
        <v>10000</v>
      </c>
      <c r="E55" s="84"/>
      <c r="F55" s="85"/>
      <c r="G55" s="378"/>
      <c r="H55" s="379"/>
      <c r="I55" s="378"/>
      <c r="J55" s="379"/>
      <c r="K55" s="378"/>
      <c r="L55" s="379"/>
      <c r="M55" s="84"/>
      <c r="N55" s="85"/>
      <c r="O55" s="52">
        <f t="shared" si="1"/>
        <v>10000</v>
      </c>
      <c r="Q55">
        <v>308</v>
      </c>
    </row>
    <row r="56" spans="1:17" ht="25.5" customHeight="1">
      <c r="A56" s="58">
        <v>2300</v>
      </c>
      <c r="B56" s="50" t="s">
        <v>45</v>
      </c>
      <c r="C56" s="51"/>
      <c r="D56" s="62">
        <f>SUM(D57:D65)</f>
        <v>0</v>
      </c>
      <c r="E56" s="51"/>
      <c r="F56" s="62">
        <f>SUM(F57:F65)</f>
        <v>0</v>
      </c>
      <c r="G56" s="51"/>
      <c r="H56" s="62">
        <f>SUM(H57:H65)</f>
        <v>0</v>
      </c>
      <c r="I56" s="51"/>
      <c r="J56" s="62">
        <f>SUM(J57:J65)</f>
        <v>0</v>
      </c>
      <c r="K56" s="51"/>
      <c r="L56" s="62">
        <f>SUM(L57:L65)</f>
        <v>0</v>
      </c>
      <c r="M56" s="51"/>
      <c r="N56" s="62">
        <f>SUM(N57:N65)</f>
        <v>0</v>
      </c>
      <c r="O56" s="52">
        <f t="shared" si="1"/>
        <v>0</v>
      </c>
      <c r="Q56">
        <v>309</v>
      </c>
    </row>
    <row r="57" spans="1:17" ht="25.5" customHeight="1">
      <c r="A57" s="53">
        <v>231</v>
      </c>
      <c r="B57" s="54" t="s">
        <v>46</v>
      </c>
      <c r="C57" s="84"/>
      <c r="D57" s="85"/>
      <c r="E57" s="84"/>
      <c r="F57" s="85"/>
      <c r="G57" s="378"/>
      <c r="H57" s="379"/>
      <c r="I57" s="378"/>
      <c r="J57" s="379"/>
      <c r="K57" s="378"/>
      <c r="L57" s="379"/>
      <c r="M57" s="84"/>
      <c r="N57" s="85"/>
      <c r="O57" s="52">
        <f t="shared" si="1"/>
        <v>0</v>
      </c>
      <c r="Q57">
        <v>310</v>
      </c>
    </row>
    <row r="58" spans="1:17" ht="25.5" customHeight="1">
      <c r="A58" s="53">
        <v>232</v>
      </c>
      <c r="B58" s="54" t="s">
        <v>47</v>
      </c>
      <c r="C58" s="84"/>
      <c r="D58" s="85"/>
      <c r="E58" s="84"/>
      <c r="F58" s="85"/>
      <c r="G58" s="378"/>
      <c r="H58" s="379"/>
      <c r="I58" s="378"/>
      <c r="J58" s="379"/>
      <c r="K58" s="378"/>
      <c r="L58" s="379"/>
      <c r="M58" s="84"/>
      <c r="N58" s="85"/>
      <c r="O58" s="52">
        <f t="shared" si="1"/>
        <v>0</v>
      </c>
      <c r="Q58">
        <v>311</v>
      </c>
    </row>
    <row r="59" spans="1:17" ht="25.5" customHeight="1">
      <c r="A59" s="53">
        <v>233</v>
      </c>
      <c r="B59" s="54" t="s">
        <v>314</v>
      </c>
      <c r="C59" s="84"/>
      <c r="D59" s="85"/>
      <c r="E59" s="84"/>
      <c r="F59" s="85"/>
      <c r="G59" s="378"/>
      <c r="H59" s="379"/>
      <c r="I59" s="378"/>
      <c r="J59" s="379"/>
      <c r="K59" s="378"/>
      <c r="L59" s="379"/>
      <c r="M59" s="84"/>
      <c r="N59" s="85"/>
      <c r="O59" s="52">
        <f t="shared" si="1"/>
        <v>0</v>
      </c>
      <c r="Q59">
        <v>312</v>
      </c>
    </row>
    <row r="60" spans="1:17" ht="25.5" customHeight="1">
      <c r="A60" s="53">
        <v>234</v>
      </c>
      <c r="B60" s="54" t="s">
        <v>48</v>
      </c>
      <c r="C60" s="84"/>
      <c r="D60" s="85"/>
      <c r="E60" s="84"/>
      <c r="F60" s="85"/>
      <c r="G60" s="378"/>
      <c r="H60" s="379"/>
      <c r="I60" s="378"/>
      <c r="J60" s="379"/>
      <c r="K60" s="378"/>
      <c r="L60" s="379"/>
      <c r="M60" s="84"/>
      <c r="N60" s="85"/>
      <c r="O60" s="52">
        <f t="shared" si="1"/>
        <v>0</v>
      </c>
      <c r="Q60">
        <v>313</v>
      </c>
    </row>
    <row r="61" spans="1:17" ht="25.5" customHeight="1">
      <c r="A61" s="53">
        <v>235</v>
      </c>
      <c r="B61" s="54" t="s">
        <v>324</v>
      </c>
      <c r="C61" s="84"/>
      <c r="D61" s="85"/>
      <c r="E61" s="84"/>
      <c r="F61" s="85"/>
      <c r="G61" s="378"/>
      <c r="H61" s="379"/>
      <c r="I61" s="378"/>
      <c r="J61" s="379"/>
      <c r="K61" s="378"/>
      <c r="L61" s="379"/>
      <c r="M61" s="84"/>
      <c r="N61" s="85"/>
      <c r="O61" s="52">
        <f t="shared" si="1"/>
        <v>0</v>
      </c>
      <c r="Q61">
        <v>314</v>
      </c>
    </row>
    <row r="62" spans="1:17" ht="25.5" customHeight="1">
      <c r="A62" s="53">
        <v>236</v>
      </c>
      <c r="B62" s="54" t="s">
        <v>49</v>
      </c>
      <c r="C62" s="84"/>
      <c r="D62" s="85"/>
      <c r="E62" s="84"/>
      <c r="F62" s="85"/>
      <c r="G62" s="378"/>
      <c r="H62" s="379"/>
      <c r="I62" s="378"/>
      <c r="J62" s="379"/>
      <c r="K62" s="378"/>
      <c r="L62" s="379"/>
      <c r="M62" s="84"/>
      <c r="N62" s="85"/>
      <c r="O62" s="52">
        <f t="shared" si="1"/>
        <v>0</v>
      </c>
      <c r="Q62">
        <v>315</v>
      </c>
    </row>
    <row r="63" spans="1:17" ht="25.5" customHeight="1">
      <c r="A63" s="53">
        <v>237</v>
      </c>
      <c r="B63" s="54" t="s">
        <v>50</v>
      </c>
      <c r="C63" s="84"/>
      <c r="D63" s="85"/>
      <c r="E63" s="84"/>
      <c r="F63" s="85"/>
      <c r="G63" s="378"/>
      <c r="H63" s="379"/>
      <c r="I63" s="378"/>
      <c r="J63" s="379"/>
      <c r="K63" s="378"/>
      <c r="L63" s="379"/>
      <c r="M63" s="84"/>
      <c r="N63" s="85"/>
      <c r="O63" s="52">
        <f t="shared" si="1"/>
        <v>0</v>
      </c>
      <c r="Q63">
        <v>316</v>
      </c>
    </row>
    <row r="64" spans="1:17" ht="25.5" customHeight="1">
      <c r="A64" s="53">
        <v>238</v>
      </c>
      <c r="B64" s="54" t="s">
        <v>51</v>
      </c>
      <c r="C64" s="378"/>
      <c r="D64" s="379"/>
      <c r="E64" s="378"/>
      <c r="F64" s="379"/>
      <c r="G64" s="378"/>
      <c r="H64" s="379"/>
      <c r="I64" s="378"/>
      <c r="J64" s="379"/>
      <c r="K64" s="378"/>
      <c r="L64" s="379"/>
      <c r="M64" s="378"/>
      <c r="N64" s="379"/>
      <c r="O64" s="52">
        <f t="shared" si="1"/>
        <v>0</v>
      </c>
      <c r="Q64">
        <v>317</v>
      </c>
    </row>
    <row r="65" spans="1:17" ht="25.5" customHeight="1">
      <c r="A65" s="53">
        <v>239</v>
      </c>
      <c r="B65" s="54" t="s">
        <v>52</v>
      </c>
      <c r="C65" s="84"/>
      <c r="D65" s="85"/>
      <c r="E65" s="84"/>
      <c r="F65" s="85"/>
      <c r="G65" s="378"/>
      <c r="H65" s="379"/>
      <c r="I65" s="378"/>
      <c r="J65" s="379"/>
      <c r="K65" s="378"/>
      <c r="L65" s="379"/>
      <c r="M65" s="84"/>
      <c r="N65" s="85"/>
      <c r="O65" s="52">
        <f t="shared" si="1"/>
        <v>0</v>
      </c>
      <c r="Q65">
        <v>399</v>
      </c>
    </row>
    <row r="66" spans="1:17" ht="25.5" customHeight="1">
      <c r="A66" s="58">
        <v>2400</v>
      </c>
      <c r="B66" s="50" t="s">
        <v>53</v>
      </c>
      <c r="C66" s="51"/>
      <c r="D66" s="62">
        <f>SUM(D67:D75)</f>
        <v>1055000</v>
      </c>
      <c r="E66" s="51"/>
      <c r="F66" s="62">
        <f>SUM(F67:F75)</f>
        <v>0</v>
      </c>
      <c r="G66" s="51"/>
      <c r="H66" s="62">
        <f>SUM(H67:H75)</f>
        <v>0</v>
      </c>
      <c r="I66" s="51"/>
      <c r="J66" s="62">
        <f>SUM(J67:J75)</f>
        <v>0</v>
      </c>
      <c r="K66" s="51"/>
      <c r="L66" s="62">
        <f>SUM(L67:L75)</f>
        <v>0</v>
      </c>
      <c r="M66" s="51"/>
      <c r="N66" s="62">
        <f>SUM(N67:N75)</f>
        <v>0</v>
      </c>
      <c r="O66" s="52">
        <f t="shared" si="1"/>
        <v>1055000</v>
      </c>
    </row>
    <row r="67" spans="1:17" ht="25.5" customHeight="1">
      <c r="A67" s="53">
        <v>241</v>
      </c>
      <c r="B67" s="54" t="s">
        <v>54</v>
      </c>
      <c r="C67" s="84">
        <v>101</v>
      </c>
      <c r="D67" s="85">
        <v>100000</v>
      </c>
      <c r="E67" s="84"/>
      <c r="F67" s="85"/>
      <c r="G67" s="378"/>
      <c r="H67" s="379"/>
      <c r="I67" s="378"/>
      <c r="J67" s="379"/>
      <c r="K67" s="378"/>
      <c r="L67" s="379"/>
      <c r="M67" s="84"/>
      <c r="N67" s="85"/>
      <c r="O67" s="52">
        <f t="shared" si="1"/>
        <v>100000</v>
      </c>
      <c r="Q67">
        <v>401</v>
      </c>
    </row>
    <row r="68" spans="1:17" ht="25.5" customHeight="1">
      <c r="A68" s="53">
        <v>242</v>
      </c>
      <c r="B68" s="54" t="s">
        <v>55</v>
      </c>
      <c r="C68" s="84">
        <v>101</v>
      </c>
      <c r="D68" s="85">
        <v>100000</v>
      </c>
      <c r="E68" s="84"/>
      <c r="F68" s="85"/>
      <c r="G68" s="378"/>
      <c r="H68" s="379"/>
      <c r="I68" s="378"/>
      <c r="J68" s="379"/>
      <c r="K68" s="378"/>
      <c r="L68" s="379"/>
      <c r="M68" s="84"/>
      <c r="N68" s="85"/>
      <c r="O68" s="52">
        <f t="shared" si="1"/>
        <v>100000</v>
      </c>
      <c r="Q68">
        <v>402</v>
      </c>
    </row>
    <row r="69" spans="1:17" ht="25.5" customHeight="1">
      <c r="A69" s="53">
        <v>243</v>
      </c>
      <c r="B69" s="54" t="s">
        <v>56</v>
      </c>
      <c r="C69" s="84">
        <v>101</v>
      </c>
      <c r="D69" s="85">
        <v>50000</v>
      </c>
      <c r="E69" s="84"/>
      <c r="F69" s="85"/>
      <c r="G69" s="378"/>
      <c r="H69" s="379"/>
      <c r="I69" s="378"/>
      <c r="J69" s="379"/>
      <c r="K69" s="378"/>
      <c r="L69" s="379"/>
      <c r="M69" s="84"/>
      <c r="N69" s="85"/>
      <c r="O69" s="52">
        <f t="shared" si="1"/>
        <v>50000</v>
      </c>
      <c r="Q69">
        <v>403</v>
      </c>
    </row>
    <row r="70" spans="1:17" ht="25.5" customHeight="1">
      <c r="A70" s="53">
        <v>244</v>
      </c>
      <c r="B70" s="54" t="s">
        <v>57</v>
      </c>
      <c r="C70" s="84">
        <v>101</v>
      </c>
      <c r="D70" s="85">
        <v>30000</v>
      </c>
      <c r="E70" s="84"/>
      <c r="F70" s="85"/>
      <c r="G70" s="378"/>
      <c r="H70" s="379"/>
      <c r="I70" s="378"/>
      <c r="J70" s="379"/>
      <c r="K70" s="378"/>
      <c r="L70" s="379"/>
      <c r="M70" s="84"/>
      <c r="N70" s="85"/>
      <c r="O70" s="52">
        <f t="shared" si="1"/>
        <v>30000</v>
      </c>
      <c r="Q70">
        <v>404</v>
      </c>
    </row>
    <row r="71" spans="1:17" ht="25.5" customHeight="1">
      <c r="A71" s="53">
        <v>245</v>
      </c>
      <c r="B71" s="54" t="s">
        <v>58</v>
      </c>
      <c r="C71" s="84">
        <v>101</v>
      </c>
      <c r="D71" s="85">
        <v>25000</v>
      </c>
      <c r="E71" s="84"/>
      <c r="F71" s="85"/>
      <c r="G71" s="378"/>
      <c r="H71" s="379"/>
      <c r="I71" s="378"/>
      <c r="J71" s="379"/>
      <c r="K71" s="378"/>
      <c r="L71" s="379"/>
      <c r="M71" s="84"/>
      <c r="N71" s="85"/>
      <c r="O71" s="52">
        <f t="shared" ref="O71:O134" si="2">D71+F71+H71+J71+L71+N71</f>
        <v>25000</v>
      </c>
      <c r="Q71">
        <v>405</v>
      </c>
    </row>
    <row r="72" spans="1:17" ht="25.5" customHeight="1">
      <c r="A72" s="53">
        <v>246</v>
      </c>
      <c r="B72" s="54" t="s">
        <v>325</v>
      </c>
      <c r="C72" s="84">
        <v>101</v>
      </c>
      <c r="D72" s="85">
        <v>100000</v>
      </c>
      <c r="E72" s="84"/>
      <c r="F72" s="85"/>
      <c r="G72" s="378"/>
      <c r="H72" s="379"/>
      <c r="I72" s="378"/>
      <c r="J72" s="379"/>
      <c r="K72" s="378"/>
      <c r="L72" s="379"/>
      <c r="M72" s="84"/>
      <c r="N72" s="85"/>
      <c r="O72" s="52">
        <f t="shared" si="2"/>
        <v>100000</v>
      </c>
      <c r="Q72">
        <v>406</v>
      </c>
    </row>
    <row r="73" spans="1:17" ht="25.5" customHeight="1">
      <c r="A73" s="53">
        <v>247</v>
      </c>
      <c r="B73" s="54" t="s">
        <v>59</v>
      </c>
      <c r="C73" s="84">
        <v>101</v>
      </c>
      <c r="D73" s="85">
        <v>100000</v>
      </c>
      <c r="E73" s="84"/>
      <c r="F73" s="85"/>
      <c r="G73" s="378"/>
      <c r="H73" s="379"/>
      <c r="I73" s="378"/>
      <c r="J73" s="379"/>
      <c r="K73" s="378"/>
      <c r="L73" s="379"/>
      <c r="M73" s="84"/>
      <c r="N73" s="85"/>
      <c r="O73" s="52">
        <f t="shared" si="2"/>
        <v>100000</v>
      </c>
      <c r="Q73">
        <v>407</v>
      </c>
    </row>
    <row r="74" spans="1:17" ht="25.5" customHeight="1">
      <c r="A74" s="53">
        <v>248</v>
      </c>
      <c r="B74" s="54" t="s">
        <v>60</v>
      </c>
      <c r="C74" s="84">
        <v>101</v>
      </c>
      <c r="D74" s="85">
        <v>50000</v>
      </c>
      <c r="E74" s="84"/>
      <c r="F74" s="85"/>
      <c r="G74" s="378"/>
      <c r="H74" s="379"/>
      <c r="I74" s="378"/>
      <c r="J74" s="379"/>
      <c r="K74" s="378"/>
      <c r="L74" s="379"/>
      <c r="M74" s="84"/>
      <c r="N74" s="85"/>
      <c r="O74" s="52">
        <f t="shared" si="2"/>
        <v>50000</v>
      </c>
      <c r="Q74">
        <v>499</v>
      </c>
    </row>
    <row r="75" spans="1:17" ht="25.5" customHeight="1">
      <c r="A75" s="53">
        <v>249</v>
      </c>
      <c r="B75" s="54" t="s">
        <v>61</v>
      </c>
      <c r="C75" s="84">
        <v>101</v>
      </c>
      <c r="D75" s="85">
        <v>500000</v>
      </c>
      <c r="E75" s="84"/>
      <c r="F75" s="85"/>
      <c r="G75" s="378"/>
      <c r="H75" s="379"/>
      <c r="I75" s="378"/>
      <c r="J75" s="379"/>
      <c r="K75" s="378"/>
      <c r="L75" s="379"/>
      <c r="M75" s="84"/>
      <c r="N75" s="85"/>
      <c r="O75" s="52">
        <f t="shared" si="2"/>
        <v>500000</v>
      </c>
    </row>
    <row r="76" spans="1:17" ht="25.5" customHeight="1">
      <c r="A76" s="58">
        <v>2500</v>
      </c>
      <c r="B76" s="50" t="s">
        <v>1275</v>
      </c>
      <c r="C76" s="51"/>
      <c r="D76" s="62">
        <f>SUM(D77:D83)</f>
        <v>2125000</v>
      </c>
      <c r="E76" s="51"/>
      <c r="F76" s="62">
        <f>SUM(F77:F83)</f>
        <v>0</v>
      </c>
      <c r="G76" s="51"/>
      <c r="H76" s="62">
        <f>SUM(H77:H83)</f>
        <v>0</v>
      </c>
      <c r="I76" s="51"/>
      <c r="J76" s="62">
        <f>SUM(J77:J83)</f>
        <v>0</v>
      </c>
      <c r="K76" s="51"/>
      <c r="L76" s="62">
        <f>SUM(L77:L83)</f>
        <v>0</v>
      </c>
      <c r="M76" s="51"/>
      <c r="N76" s="62">
        <f>SUM(N77:N83)</f>
        <v>0</v>
      </c>
      <c r="O76" s="52">
        <f t="shared" si="2"/>
        <v>2125000</v>
      </c>
      <c r="Q76">
        <v>501</v>
      </c>
    </row>
    <row r="77" spans="1:17" ht="25.5" customHeight="1">
      <c r="A77" s="53">
        <v>251</v>
      </c>
      <c r="B77" s="54" t="s">
        <v>62</v>
      </c>
      <c r="C77" s="84"/>
      <c r="D77" s="85"/>
      <c r="E77" s="84"/>
      <c r="F77" s="85"/>
      <c r="G77" s="378"/>
      <c r="H77" s="379"/>
      <c r="I77" s="378"/>
      <c r="J77" s="379"/>
      <c r="K77" s="378"/>
      <c r="L77" s="379"/>
      <c r="M77" s="84"/>
      <c r="N77" s="85"/>
      <c r="O77" s="52">
        <f t="shared" si="2"/>
        <v>0</v>
      </c>
      <c r="Q77">
        <v>502</v>
      </c>
    </row>
    <row r="78" spans="1:17" ht="25.5" customHeight="1">
      <c r="A78" s="53">
        <v>252</v>
      </c>
      <c r="B78" s="54" t="s">
        <v>63</v>
      </c>
      <c r="C78" s="84">
        <v>101</v>
      </c>
      <c r="D78" s="85">
        <v>25000</v>
      </c>
      <c r="E78" s="84"/>
      <c r="F78" s="85"/>
      <c r="G78" s="378"/>
      <c r="H78" s="379"/>
      <c r="I78" s="378"/>
      <c r="J78" s="379"/>
      <c r="K78" s="378"/>
      <c r="L78" s="379"/>
      <c r="M78" s="84"/>
      <c r="N78" s="85"/>
      <c r="O78" s="52">
        <f t="shared" si="2"/>
        <v>25000</v>
      </c>
      <c r="Q78">
        <v>503</v>
      </c>
    </row>
    <row r="79" spans="1:17" ht="25.5" customHeight="1">
      <c r="A79" s="53">
        <v>253</v>
      </c>
      <c r="B79" s="54" t="s">
        <v>326</v>
      </c>
      <c r="C79" s="84">
        <v>101</v>
      </c>
      <c r="D79" s="85">
        <v>50000</v>
      </c>
      <c r="E79" s="84"/>
      <c r="F79" s="85"/>
      <c r="G79" s="378"/>
      <c r="H79" s="379"/>
      <c r="I79" s="378"/>
      <c r="J79" s="379"/>
      <c r="K79" s="378"/>
      <c r="L79" s="379"/>
      <c r="M79" s="84"/>
      <c r="N79" s="85"/>
      <c r="O79" s="52">
        <f t="shared" si="2"/>
        <v>50000</v>
      </c>
      <c r="Q79">
        <v>599</v>
      </c>
    </row>
    <row r="80" spans="1:17" ht="25.5" customHeight="1">
      <c r="A80" s="53">
        <v>254</v>
      </c>
      <c r="B80" s="54" t="s">
        <v>66</v>
      </c>
      <c r="C80" s="84">
        <v>101</v>
      </c>
      <c r="D80" s="85">
        <v>50000</v>
      </c>
      <c r="E80" s="84"/>
      <c r="F80" s="85"/>
      <c r="G80" s="378"/>
      <c r="H80" s="379"/>
      <c r="I80" s="378"/>
      <c r="J80" s="379"/>
      <c r="K80" s="378"/>
      <c r="L80" s="379"/>
      <c r="M80" s="84"/>
      <c r="N80" s="85"/>
      <c r="O80" s="52">
        <f t="shared" si="2"/>
        <v>50000</v>
      </c>
    </row>
    <row r="81" spans="1:17" ht="25.5" customHeight="1">
      <c r="A81" s="53">
        <v>255</v>
      </c>
      <c r="B81" s="54" t="s">
        <v>64</v>
      </c>
      <c r="C81" s="84"/>
      <c r="D81" s="85"/>
      <c r="E81" s="84"/>
      <c r="F81" s="85"/>
      <c r="G81" s="378"/>
      <c r="H81" s="379"/>
      <c r="I81" s="378"/>
      <c r="J81" s="379"/>
      <c r="K81" s="378"/>
      <c r="L81" s="379"/>
      <c r="M81" s="84"/>
      <c r="N81" s="85"/>
      <c r="O81" s="52">
        <f t="shared" si="2"/>
        <v>0</v>
      </c>
      <c r="Q81">
        <v>901</v>
      </c>
    </row>
    <row r="82" spans="1:17" ht="25.5" customHeight="1">
      <c r="A82" s="53">
        <v>256</v>
      </c>
      <c r="B82" s="54" t="s">
        <v>67</v>
      </c>
      <c r="C82" s="84"/>
      <c r="D82" s="85"/>
      <c r="E82" s="84"/>
      <c r="F82" s="85"/>
      <c r="G82" s="378"/>
      <c r="H82" s="379"/>
      <c r="I82" s="378"/>
      <c r="J82" s="379"/>
      <c r="K82" s="378"/>
      <c r="L82" s="379"/>
      <c r="M82" s="84"/>
      <c r="N82" s="85"/>
      <c r="O82" s="52">
        <f t="shared" si="2"/>
        <v>0</v>
      </c>
      <c r="Q82">
        <v>902</v>
      </c>
    </row>
    <row r="83" spans="1:17" ht="25.5" customHeight="1">
      <c r="A83" s="53">
        <v>259</v>
      </c>
      <c r="B83" s="54" t="s">
        <v>65</v>
      </c>
      <c r="C83" s="84">
        <v>101</v>
      </c>
      <c r="D83" s="85">
        <v>2000000</v>
      </c>
      <c r="E83" s="84"/>
      <c r="F83" s="85"/>
      <c r="G83" s="378"/>
      <c r="H83" s="379"/>
      <c r="I83" s="378"/>
      <c r="J83" s="379"/>
      <c r="K83" s="378"/>
      <c r="L83" s="379"/>
      <c r="M83" s="84"/>
      <c r="N83" s="85"/>
      <c r="O83" s="52">
        <f t="shared" si="2"/>
        <v>2000000</v>
      </c>
      <c r="Q83">
        <v>903</v>
      </c>
    </row>
    <row r="84" spans="1:17" ht="25.5" customHeight="1">
      <c r="A84" s="58">
        <v>2600</v>
      </c>
      <c r="B84" s="50" t="s">
        <v>68</v>
      </c>
      <c r="C84" s="51"/>
      <c r="D84" s="62">
        <f>SUM(D85:D86)</f>
        <v>4300000</v>
      </c>
      <c r="E84" s="51"/>
      <c r="F84" s="62">
        <f>SUM(F85:F86)</f>
        <v>0</v>
      </c>
      <c r="G84" s="51"/>
      <c r="H84" s="62">
        <f>SUM(H85:H86)</f>
        <v>0</v>
      </c>
      <c r="I84" s="51"/>
      <c r="J84" s="62">
        <f>SUM(J85:J86)</f>
        <v>0</v>
      </c>
      <c r="K84" s="51"/>
      <c r="L84" s="62">
        <f>SUM(L85:L86)</f>
        <v>0</v>
      </c>
      <c r="M84" s="51"/>
      <c r="N84" s="62">
        <f>SUM(N85:N86)</f>
        <v>0</v>
      </c>
      <c r="O84" s="52">
        <f t="shared" si="2"/>
        <v>4300000</v>
      </c>
      <c r="Q84">
        <v>904</v>
      </c>
    </row>
    <row r="85" spans="1:17" ht="25.5" customHeight="1">
      <c r="A85" s="53">
        <v>261</v>
      </c>
      <c r="B85" s="54" t="s">
        <v>69</v>
      </c>
      <c r="C85" s="84">
        <v>101</v>
      </c>
      <c r="D85" s="85">
        <v>4300000</v>
      </c>
      <c r="E85" s="84"/>
      <c r="F85" s="85"/>
      <c r="G85" s="378"/>
      <c r="H85" s="379"/>
      <c r="I85" s="378"/>
      <c r="J85" s="379"/>
      <c r="K85" s="378"/>
      <c r="L85" s="379"/>
      <c r="M85" s="84"/>
      <c r="N85" s="85"/>
      <c r="O85" s="52">
        <f t="shared" si="2"/>
        <v>4300000</v>
      </c>
      <c r="Q85">
        <v>999</v>
      </c>
    </row>
    <row r="86" spans="1:17" ht="25.5" customHeight="1">
      <c r="A86" s="53">
        <v>262</v>
      </c>
      <c r="B86" s="54" t="s">
        <v>70</v>
      </c>
      <c r="C86" s="378"/>
      <c r="D86" s="379"/>
      <c r="E86" s="378"/>
      <c r="F86" s="379"/>
      <c r="G86" s="378"/>
      <c r="H86" s="379"/>
      <c r="I86" s="378"/>
      <c r="J86" s="379"/>
      <c r="K86" s="378"/>
      <c r="L86" s="379"/>
      <c r="M86" s="378"/>
      <c r="N86" s="379"/>
      <c r="O86" s="52">
        <f t="shared" si="2"/>
        <v>0</v>
      </c>
    </row>
    <row r="87" spans="1:17" ht="25.5" customHeight="1">
      <c r="A87" s="58">
        <v>2700</v>
      </c>
      <c r="B87" s="50" t="s">
        <v>71</v>
      </c>
      <c r="C87" s="51"/>
      <c r="D87" s="62">
        <f>SUM(D88:D92)</f>
        <v>220000</v>
      </c>
      <c r="E87" s="51"/>
      <c r="F87" s="62">
        <f>SUM(F88:F92)</f>
        <v>0</v>
      </c>
      <c r="G87" s="51"/>
      <c r="H87" s="62">
        <f>SUM(H88:H92)</f>
        <v>0</v>
      </c>
      <c r="I87" s="51"/>
      <c r="J87" s="62">
        <f>SUM(J88:J92)</f>
        <v>0</v>
      </c>
      <c r="K87" s="51"/>
      <c r="L87" s="62">
        <f>SUM(L88:L92)</f>
        <v>0</v>
      </c>
      <c r="M87" s="51"/>
      <c r="N87" s="62">
        <f>SUM(N88:N92)</f>
        <v>0</v>
      </c>
      <c r="O87" s="52">
        <f t="shared" si="2"/>
        <v>220000</v>
      </c>
    </row>
    <row r="88" spans="1:17" ht="25.5" customHeight="1">
      <c r="A88" s="53">
        <v>271</v>
      </c>
      <c r="B88" s="54" t="s">
        <v>72</v>
      </c>
      <c r="C88" s="84">
        <v>101</v>
      </c>
      <c r="D88" s="85">
        <v>130000</v>
      </c>
      <c r="E88" s="84"/>
      <c r="F88" s="85"/>
      <c r="G88" s="378"/>
      <c r="H88" s="379"/>
      <c r="I88" s="378"/>
      <c r="J88" s="379"/>
      <c r="K88" s="378"/>
      <c r="L88" s="379"/>
      <c r="M88" s="84"/>
      <c r="N88" s="85"/>
      <c r="O88" s="52">
        <f t="shared" si="2"/>
        <v>130000</v>
      </c>
    </row>
    <row r="89" spans="1:17" ht="25.5" customHeight="1">
      <c r="A89" s="53">
        <v>272</v>
      </c>
      <c r="B89" s="54" t="s">
        <v>73</v>
      </c>
      <c r="C89" s="84">
        <v>101</v>
      </c>
      <c r="D89" s="85">
        <v>30000</v>
      </c>
      <c r="E89" s="84"/>
      <c r="F89" s="85"/>
      <c r="G89" s="378"/>
      <c r="H89" s="379"/>
      <c r="I89" s="378"/>
      <c r="J89" s="379"/>
      <c r="K89" s="378"/>
      <c r="L89" s="379"/>
      <c r="M89" s="84"/>
      <c r="N89" s="85"/>
      <c r="O89" s="52">
        <f t="shared" si="2"/>
        <v>30000</v>
      </c>
    </row>
    <row r="90" spans="1:17" ht="25.5" customHeight="1">
      <c r="A90" s="53">
        <v>273</v>
      </c>
      <c r="B90" s="54" t="s">
        <v>74</v>
      </c>
      <c r="C90" s="84">
        <v>101</v>
      </c>
      <c r="D90" s="85">
        <v>55000</v>
      </c>
      <c r="E90" s="84"/>
      <c r="F90" s="85"/>
      <c r="G90" s="378"/>
      <c r="H90" s="379"/>
      <c r="I90" s="378"/>
      <c r="J90" s="379"/>
      <c r="K90" s="378"/>
      <c r="L90" s="379"/>
      <c r="M90" s="84"/>
      <c r="N90" s="85"/>
      <c r="O90" s="52">
        <f t="shared" si="2"/>
        <v>55000</v>
      </c>
    </row>
    <row r="91" spans="1:17" ht="25.5" customHeight="1">
      <c r="A91" s="53">
        <v>274</v>
      </c>
      <c r="B91" s="54" t="s">
        <v>75</v>
      </c>
      <c r="C91" s="84"/>
      <c r="D91" s="85"/>
      <c r="E91" s="84"/>
      <c r="F91" s="85"/>
      <c r="G91" s="378"/>
      <c r="H91" s="379"/>
      <c r="I91" s="378"/>
      <c r="J91" s="379"/>
      <c r="K91" s="378"/>
      <c r="L91" s="379"/>
      <c r="M91" s="84"/>
      <c r="N91" s="85"/>
      <c r="O91" s="52">
        <f t="shared" si="2"/>
        <v>0</v>
      </c>
    </row>
    <row r="92" spans="1:17" ht="25.5" customHeight="1">
      <c r="A92" s="53">
        <v>275</v>
      </c>
      <c r="B92" s="54" t="s">
        <v>76</v>
      </c>
      <c r="C92" s="84">
        <v>101</v>
      </c>
      <c r="D92" s="85">
        <v>5000</v>
      </c>
      <c r="E92" s="84"/>
      <c r="F92" s="85"/>
      <c r="G92" s="378"/>
      <c r="H92" s="379"/>
      <c r="I92" s="378"/>
      <c r="J92" s="379"/>
      <c r="K92" s="378"/>
      <c r="L92" s="379"/>
      <c r="M92" s="84"/>
      <c r="N92" s="85"/>
      <c r="O92" s="52">
        <f t="shared" si="2"/>
        <v>5000</v>
      </c>
    </row>
    <row r="93" spans="1:17" ht="25.5" customHeight="1">
      <c r="A93" s="58">
        <v>2800</v>
      </c>
      <c r="B93" s="50" t="s">
        <v>77</v>
      </c>
      <c r="C93" s="51"/>
      <c r="D93" s="62">
        <f>SUM(D94:D96)</f>
        <v>50000</v>
      </c>
      <c r="E93" s="51"/>
      <c r="F93" s="62">
        <f>SUM(F94:F96)</f>
        <v>0</v>
      </c>
      <c r="G93" s="51"/>
      <c r="H93" s="62">
        <f>SUM(H94:H96)</f>
        <v>0</v>
      </c>
      <c r="I93" s="51"/>
      <c r="J93" s="62">
        <f>SUM(J94:J96)</f>
        <v>0</v>
      </c>
      <c r="K93" s="51"/>
      <c r="L93" s="62">
        <f>SUM(L94:L96)</f>
        <v>0</v>
      </c>
      <c r="M93" s="51"/>
      <c r="N93" s="62">
        <f>SUM(N94:N96)</f>
        <v>0</v>
      </c>
      <c r="O93" s="52">
        <f t="shared" si="2"/>
        <v>50000</v>
      </c>
    </row>
    <row r="94" spans="1:17" ht="25.5" customHeight="1">
      <c r="A94" s="53">
        <v>281</v>
      </c>
      <c r="B94" s="54" t="s">
        <v>78</v>
      </c>
      <c r="C94" s="84"/>
      <c r="D94" s="85"/>
      <c r="E94" s="84"/>
      <c r="F94" s="85"/>
      <c r="G94" s="378"/>
      <c r="H94" s="379"/>
      <c r="I94" s="378"/>
      <c r="J94" s="379"/>
      <c r="K94" s="378"/>
      <c r="L94" s="379"/>
      <c r="M94" s="84"/>
      <c r="N94" s="85"/>
      <c r="O94" s="52">
        <f t="shared" si="2"/>
        <v>0</v>
      </c>
    </row>
    <row r="95" spans="1:17" ht="25.5" customHeight="1">
      <c r="A95" s="53">
        <v>282</v>
      </c>
      <c r="B95" s="54" t="s">
        <v>79</v>
      </c>
      <c r="C95" s="84"/>
      <c r="D95" s="85"/>
      <c r="E95" s="84"/>
      <c r="F95" s="85"/>
      <c r="G95" s="378"/>
      <c r="H95" s="379"/>
      <c r="I95" s="378"/>
      <c r="J95" s="379"/>
      <c r="K95" s="378"/>
      <c r="L95" s="379"/>
      <c r="M95" s="84"/>
      <c r="N95" s="85"/>
      <c r="O95" s="52">
        <f t="shared" si="2"/>
        <v>0</v>
      </c>
    </row>
    <row r="96" spans="1:17" ht="25.5" customHeight="1">
      <c r="A96" s="53">
        <v>283</v>
      </c>
      <c r="B96" s="54" t="s">
        <v>1186</v>
      </c>
      <c r="C96" s="84">
        <v>101</v>
      </c>
      <c r="D96" s="85">
        <v>50000</v>
      </c>
      <c r="E96" s="84"/>
      <c r="F96" s="85"/>
      <c r="G96" s="378"/>
      <c r="H96" s="379"/>
      <c r="I96" s="378"/>
      <c r="J96" s="379"/>
      <c r="K96" s="378"/>
      <c r="L96" s="379"/>
      <c r="M96" s="84"/>
      <c r="N96" s="85"/>
      <c r="O96" s="52">
        <f t="shared" si="2"/>
        <v>50000</v>
      </c>
    </row>
    <row r="97" spans="1:15" ht="25.5" customHeight="1">
      <c r="A97" s="58">
        <v>2900</v>
      </c>
      <c r="B97" s="50" t="s">
        <v>80</v>
      </c>
      <c r="C97" s="51"/>
      <c r="D97" s="62">
        <f>SUM(D98:D106)</f>
        <v>860000</v>
      </c>
      <c r="E97" s="51"/>
      <c r="F97" s="62">
        <f>SUM(F98:F106)</f>
        <v>0</v>
      </c>
      <c r="G97" s="51"/>
      <c r="H97" s="62">
        <f>SUM(H98:H106)</f>
        <v>0</v>
      </c>
      <c r="I97" s="51"/>
      <c r="J97" s="62">
        <f>SUM(J98:J106)</f>
        <v>0</v>
      </c>
      <c r="K97" s="51"/>
      <c r="L97" s="62">
        <f>SUM(L98:L106)</f>
        <v>0</v>
      </c>
      <c r="M97" s="51"/>
      <c r="N97" s="62">
        <f>SUM(N98:N106)</f>
        <v>0</v>
      </c>
      <c r="O97" s="52">
        <f t="shared" si="2"/>
        <v>860000</v>
      </c>
    </row>
    <row r="98" spans="1:15" ht="25.5" customHeight="1">
      <c r="A98" s="53">
        <v>291</v>
      </c>
      <c r="B98" s="54" t="s">
        <v>81</v>
      </c>
      <c r="C98" s="84">
        <v>101</v>
      </c>
      <c r="D98" s="85">
        <v>30000</v>
      </c>
      <c r="E98" s="84"/>
      <c r="F98" s="85"/>
      <c r="G98" s="378"/>
      <c r="H98" s="379"/>
      <c r="I98" s="378"/>
      <c r="J98" s="379"/>
      <c r="K98" s="378"/>
      <c r="L98" s="379"/>
      <c r="M98" s="84"/>
      <c r="N98" s="85"/>
      <c r="O98" s="52">
        <f t="shared" si="2"/>
        <v>30000</v>
      </c>
    </row>
    <row r="99" spans="1:15" ht="25.5" customHeight="1">
      <c r="A99" s="53">
        <v>292</v>
      </c>
      <c r="B99" s="54" t="s">
        <v>82</v>
      </c>
      <c r="C99" s="84">
        <v>101</v>
      </c>
      <c r="D99" s="85">
        <v>50000</v>
      </c>
      <c r="E99" s="84"/>
      <c r="F99" s="85"/>
      <c r="G99" s="378"/>
      <c r="H99" s="379"/>
      <c r="I99" s="378"/>
      <c r="J99" s="379"/>
      <c r="K99" s="378"/>
      <c r="L99" s="379"/>
      <c r="M99" s="84"/>
      <c r="N99" s="85"/>
      <c r="O99" s="52">
        <f t="shared" si="2"/>
        <v>50000</v>
      </c>
    </row>
    <row r="100" spans="1:15" ht="25.5" customHeight="1">
      <c r="A100" s="53">
        <v>293</v>
      </c>
      <c r="B100" s="54" t="s">
        <v>1282</v>
      </c>
      <c r="C100" s="84">
        <v>101</v>
      </c>
      <c r="D100" s="85">
        <v>50000</v>
      </c>
      <c r="E100" s="84"/>
      <c r="F100" s="85"/>
      <c r="G100" s="378"/>
      <c r="H100" s="379"/>
      <c r="I100" s="378"/>
      <c r="J100" s="379"/>
      <c r="K100" s="378"/>
      <c r="L100" s="379"/>
      <c r="M100" s="84"/>
      <c r="N100" s="85"/>
      <c r="O100" s="52">
        <f t="shared" si="2"/>
        <v>50000</v>
      </c>
    </row>
    <row r="101" spans="1:15" ht="25.5" customHeight="1">
      <c r="A101" s="53">
        <v>294</v>
      </c>
      <c r="B101" s="54" t="s">
        <v>83</v>
      </c>
      <c r="C101" s="84">
        <v>101</v>
      </c>
      <c r="D101" s="85">
        <v>30000</v>
      </c>
      <c r="E101" s="84"/>
      <c r="F101" s="85"/>
      <c r="G101" s="378"/>
      <c r="H101" s="379"/>
      <c r="I101" s="378"/>
      <c r="J101" s="379"/>
      <c r="K101" s="378"/>
      <c r="L101" s="379"/>
      <c r="M101" s="84"/>
      <c r="N101" s="85"/>
      <c r="O101" s="52">
        <f t="shared" si="2"/>
        <v>30000</v>
      </c>
    </row>
    <row r="102" spans="1:15" ht="25.5" customHeight="1">
      <c r="A102" s="53">
        <v>295</v>
      </c>
      <c r="B102" s="54" t="s">
        <v>84</v>
      </c>
      <c r="C102" s="84"/>
      <c r="D102" s="85"/>
      <c r="E102" s="84"/>
      <c r="F102" s="85"/>
      <c r="G102" s="378"/>
      <c r="H102" s="379"/>
      <c r="I102" s="378"/>
      <c r="J102" s="379"/>
      <c r="K102" s="378"/>
      <c r="L102" s="379"/>
      <c r="M102" s="84"/>
      <c r="N102" s="85"/>
      <c r="O102" s="52">
        <f t="shared" si="2"/>
        <v>0</v>
      </c>
    </row>
    <row r="103" spans="1:15" ht="25.5" customHeight="1">
      <c r="A103" s="53">
        <v>296</v>
      </c>
      <c r="B103" s="54" t="s">
        <v>85</v>
      </c>
      <c r="C103" s="84">
        <v>101</v>
      </c>
      <c r="D103" s="85">
        <v>300000</v>
      </c>
      <c r="E103" s="84"/>
      <c r="F103" s="85"/>
      <c r="G103" s="378"/>
      <c r="H103" s="379"/>
      <c r="I103" s="378"/>
      <c r="J103" s="379"/>
      <c r="K103" s="378"/>
      <c r="L103" s="379"/>
      <c r="M103" s="84"/>
      <c r="N103" s="85"/>
      <c r="O103" s="52">
        <f t="shared" si="2"/>
        <v>300000</v>
      </c>
    </row>
    <row r="104" spans="1:15" ht="25.5" customHeight="1">
      <c r="A104" s="53">
        <v>297</v>
      </c>
      <c r="B104" s="54" t="s">
        <v>86</v>
      </c>
      <c r="C104" s="84"/>
      <c r="D104" s="85"/>
      <c r="E104" s="84"/>
      <c r="F104" s="85"/>
      <c r="G104" s="378"/>
      <c r="H104" s="379"/>
      <c r="I104" s="378"/>
      <c r="J104" s="379"/>
      <c r="K104" s="378"/>
      <c r="L104" s="379"/>
      <c r="M104" s="84"/>
      <c r="N104" s="85"/>
      <c r="O104" s="52">
        <f t="shared" si="2"/>
        <v>0</v>
      </c>
    </row>
    <row r="105" spans="1:15" ht="25.5" customHeight="1">
      <c r="A105" s="53">
        <v>298</v>
      </c>
      <c r="B105" s="54" t="s">
        <v>87</v>
      </c>
      <c r="C105" s="84">
        <v>101</v>
      </c>
      <c r="D105" s="85">
        <v>400000</v>
      </c>
      <c r="E105" s="84"/>
      <c r="F105" s="85"/>
      <c r="G105" s="378"/>
      <c r="H105" s="379"/>
      <c r="I105" s="378"/>
      <c r="J105" s="379"/>
      <c r="K105" s="378"/>
      <c r="L105" s="379"/>
      <c r="M105" s="84"/>
      <c r="N105" s="85"/>
      <c r="O105" s="52">
        <f t="shared" si="2"/>
        <v>400000</v>
      </c>
    </row>
    <row r="106" spans="1:15" ht="25.5" customHeight="1">
      <c r="A106" s="53">
        <v>299</v>
      </c>
      <c r="B106" s="54" t="s">
        <v>88</v>
      </c>
      <c r="C106" s="84"/>
      <c r="D106" s="85"/>
      <c r="E106" s="84"/>
      <c r="F106" s="85"/>
      <c r="G106" s="378"/>
      <c r="H106" s="379"/>
      <c r="I106" s="378"/>
      <c r="J106" s="379"/>
      <c r="K106" s="378"/>
      <c r="L106" s="379"/>
      <c r="M106" s="84"/>
      <c r="N106" s="85"/>
      <c r="O106" s="52">
        <f t="shared" si="2"/>
        <v>0</v>
      </c>
    </row>
    <row r="107" spans="1:15" ht="25.5" customHeight="1">
      <c r="A107" s="55">
        <v>3000</v>
      </c>
      <c r="B107" s="56" t="s">
        <v>89</v>
      </c>
      <c r="C107" s="57"/>
      <c r="D107" s="79">
        <f>D108+D118+D128+D138+D148+D158+D166+D176+D182</f>
        <v>6507600</v>
      </c>
      <c r="E107" s="57"/>
      <c r="F107" s="79">
        <f>F108+F118+F128+F138+F148+F158+F166+F176+F182</f>
        <v>0</v>
      </c>
      <c r="G107" s="57"/>
      <c r="H107" s="79">
        <f>H108+H118+H128+H138+H148+H158+H166+H176+H182</f>
        <v>0</v>
      </c>
      <c r="I107" s="57"/>
      <c r="J107" s="79">
        <f>J108+J118+J128+J138+J148+J158+J166+J176+J182</f>
        <v>0</v>
      </c>
      <c r="K107" s="57"/>
      <c r="L107" s="79">
        <f>L108+L118+L128+L138+L148+L158+L166+L176+L182</f>
        <v>0</v>
      </c>
      <c r="M107" s="57"/>
      <c r="N107" s="79">
        <f>N108+N118+N128+N138+N148+N158+N166+N176+N182</f>
        <v>0</v>
      </c>
      <c r="O107" s="52">
        <f t="shared" si="2"/>
        <v>6507600</v>
      </c>
    </row>
    <row r="108" spans="1:15" ht="25.5" customHeight="1">
      <c r="A108" s="58">
        <v>3100</v>
      </c>
      <c r="B108" s="50" t="s">
        <v>90</v>
      </c>
      <c r="C108" s="51"/>
      <c r="D108" s="62">
        <f>SUM(D109:D117)</f>
        <v>3506000</v>
      </c>
      <c r="E108" s="51"/>
      <c r="F108" s="62">
        <f>SUM(F109:F117)</f>
        <v>0</v>
      </c>
      <c r="G108" s="51"/>
      <c r="H108" s="62">
        <f>SUM(H109:H117)</f>
        <v>0</v>
      </c>
      <c r="I108" s="51"/>
      <c r="J108" s="62">
        <f>SUM(J109:J117)</f>
        <v>0</v>
      </c>
      <c r="K108" s="51"/>
      <c r="L108" s="62">
        <f>SUM(L109:L117)</f>
        <v>0</v>
      </c>
      <c r="M108" s="51"/>
      <c r="N108" s="62">
        <f>SUM(N109:N117)</f>
        <v>0</v>
      </c>
      <c r="O108" s="52">
        <f t="shared" si="2"/>
        <v>3506000</v>
      </c>
    </row>
    <row r="109" spans="1:15" ht="25.5" customHeight="1">
      <c r="A109" s="53">
        <v>311</v>
      </c>
      <c r="B109" s="54" t="s">
        <v>91</v>
      </c>
      <c r="C109" s="84">
        <v>101</v>
      </c>
      <c r="D109" s="85">
        <v>3000000</v>
      </c>
      <c r="E109" s="84"/>
      <c r="F109" s="85"/>
      <c r="G109" s="378"/>
      <c r="H109" s="379"/>
      <c r="I109" s="378"/>
      <c r="J109" s="379"/>
      <c r="K109" s="378"/>
      <c r="L109" s="379"/>
      <c r="M109" s="84"/>
      <c r="N109" s="85"/>
      <c r="O109" s="52">
        <f t="shared" si="2"/>
        <v>3000000</v>
      </c>
    </row>
    <row r="110" spans="1:15" ht="25.5" customHeight="1">
      <c r="A110" s="53">
        <v>312</v>
      </c>
      <c r="B110" s="54" t="s">
        <v>92</v>
      </c>
      <c r="C110" s="84">
        <v>101</v>
      </c>
      <c r="D110" s="85">
        <v>5000</v>
      </c>
      <c r="E110" s="84"/>
      <c r="F110" s="85"/>
      <c r="G110" s="378"/>
      <c r="H110" s="379"/>
      <c r="I110" s="378"/>
      <c r="J110" s="379"/>
      <c r="K110" s="378"/>
      <c r="L110" s="379"/>
      <c r="M110" s="84"/>
      <c r="N110" s="85"/>
      <c r="O110" s="52">
        <f t="shared" si="2"/>
        <v>5000</v>
      </c>
    </row>
    <row r="111" spans="1:15" ht="25.5" customHeight="1">
      <c r="A111" s="53">
        <v>313</v>
      </c>
      <c r="B111" s="54" t="s">
        <v>93</v>
      </c>
      <c r="C111" s="84"/>
      <c r="D111" s="85"/>
      <c r="E111" s="84"/>
      <c r="F111" s="85"/>
      <c r="G111" s="378"/>
      <c r="H111" s="379"/>
      <c r="I111" s="378"/>
      <c r="J111" s="379"/>
      <c r="K111" s="378"/>
      <c r="L111" s="379"/>
      <c r="M111" s="84"/>
      <c r="N111" s="85"/>
      <c r="O111" s="52">
        <f t="shared" si="2"/>
        <v>0</v>
      </c>
    </row>
    <row r="112" spans="1:15" ht="25.5" customHeight="1">
      <c r="A112" s="53">
        <v>314</v>
      </c>
      <c r="B112" s="54" t="s">
        <v>94</v>
      </c>
      <c r="C112" s="84">
        <v>101</v>
      </c>
      <c r="D112" s="85">
        <v>250000</v>
      </c>
      <c r="E112" s="84"/>
      <c r="F112" s="85"/>
      <c r="G112" s="378"/>
      <c r="H112" s="379"/>
      <c r="I112" s="378"/>
      <c r="J112" s="379"/>
      <c r="K112" s="378"/>
      <c r="L112" s="379"/>
      <c r="M112" s="84"/>
      <c r="N112" s="85"/>
      <c r="O112" s="52">
        <f t="shared" si="2"/>
        <v>250000</v>
      </c>
    </row>
    <row r="113" spans="1:15" ht="25.5" customHeight="1">
      <c r="A113" s="53">
        <v>315</v>
      </c>
      <c r="B113" s="54" t="s">
        <v>95</v>
      </c>
      <c r="C113" s="84">
        <v>101</v>
      </c>
      <c r="D113" s="85">
        <v>96000</v>
      </c>
      <c r="E113" s="84"/>
      <c r="F113" s="85"/>
      <c r="G113" s="378"/>
      <c r="H113" s="379"/>
      <c r="I113" s="378"/>
      <c r="J113" s="379"/>
      <c r="K113" s="378"/>
      <c r="L113" s="379"/>
      <c r="M113" s="84"/>
      <c r="N113" s="85"/>
      <c r="O113" s="52">
        <f t="shared" si="2"/>
        <v>96000</v>
      </c>
    </row>
    <row r="114" spans="1:15" ht="25.5" customHeight="1">
      <c r="A114" s="53">
        <v>316</v>
      </c>
      <c r="B114" s="54" t="s">
        <v>327</v>
      </c>
      <c r="C114" s="84">
        <v>101</v>
      </c>
      <c r="D114" s="85">
        <v>80000</v>
      </c>
      <c r="E114" s="84"/>
      <c r="F114" s="85"/>
      <c r="G114" s="378"/>
      <c r="H114" s="379"/>
      <c r="I114" s="378"/>
      <c r="J114" s="379"/>
      <c r="K114" s="378"/>
      <c r="L114" s="379"/>
      <c r="M114" s="84"/>
      <c r="N114" s="85"/>
      <c r="O114" s="52">
        <f t="shared" si="2"/>
        <v>80000</v>
      </c>
    </row>
    <row r="115" spans="1:15" ht="25.5" customHeight="1">
      <c r="A115" s="53">
        <v>317</v>
      </c>
      <c r="B115" s="54" t="s">
        <v>96</v>
      </c>
      <c r="C115" s="84">
        <v>101</v>
      </c>
      <c r="D115" s="85">
        <v>70000</v>
      </c>
      <c r="E115" s="84"/>
      <c r="F115" s="85"/>
      <c r="G115" s="378"/>
      <c r="H115" s="379"/>
      <c r="I115" s="378"/>
      <c r="J115" s="379"/>
      <c r="K115" s="378"/>
      <c r="L115" s="379"/>
      <c r="M115" s="84"/>
      <c r="N115" s="85"/>
      <c r="O115" s="52">
        <f t="shared" si="2"/>
        <v>70000</v>
      </c>
    </row>
    <row r="116" spans="1:15" ht="25.5" customHeight="1">
      <c r="A116" s="53">
        <v>318</v>
      </c>
      <c r="B116" s="54" t="s">
        <v>97</v>
      </c>
      <c r="C116" s="84">
        <v>101</v>
      </c>
      <c r="D116" s="85">
        <v>5000</v>
      </c>
      <c r="E116" s="84"/>
      <c r="F116" s="85"/>
      <c r="G116" s="378"/>
      <c r="H116" s="379"/>
      <c r="I116" s="378"/>
      <c r="J116" s="379"/>
      <c r="K116" s="378"/>
      <c r="L116" s="379"/>
      <c r="M116" s="84"/>
      <c r="N116" s="85"/>
      <c r="O116" s="52">
        <f t="shared" si="2"/>
        <v>5000</v>
      </c>
    </row>
    <row r="117" spans="1:15" ht="25.5" customHeight="1">
      <c r="A117" s="53">
        <v>319</v>
      </c>
      <c r="B117" s="54" t="s">
        <v>98</v>
      </c>
      <c r="C117" s="84"/>
      <c r="D117" s="85"/>
      <c r="E117" s="84"/>
      <c r="F117" s="85"/>
      <c r="G117" s="378"/>
      <c r="H117" s="379"/>
      <c r="I117" s="378"/>
      <c r="J117" s="379"/>
      <c r="K117" s="378"/>
      <c r="L117" s="379"/>
      <c r="M117" s="84"/>
      <c r="N117" s="85"/>
      <c r="O117" s="52">
        <f t="shared" si="2"/>
        <v>0</v>
      </c>
    </row>
    <row r="118" spans="1:15" ht="25.5" customHeight="1">
      <c r="A118" s="58">
        <v>3200</v>
      </c>
      <c r="B118" s="50" t="s">
        <v>99</v>
      </c>
      <c r="C118" s="51"/>
      <c r="D118" s="62">
        <f>SUM(D119:D127)</f>
        <v>456600</v>
      </c>
      <c r="E118" s="51"/>
      <c r="F118" s="62">
        <f>SUM(F119:F127)</f>
        <v>0</v>
      </c>
      <c r="G118" s="51"/>
      <c r="H118" s="62">
        <f>SUM(H119:H127)</f>
        <v>0</v>
      </c>
      <c r="I118" s="51"/>
      <c r="J118" s="62">
        <f>SUM(J119:J127)</f>
        <v>0</v>
      </c>
      <c r="K118" s="51"/>
      <c r="L118" s="62">
        <f>SUM(L119:L127)</f>
        <v>0</v>
      </c>
      <c r="M118" s="51"/>
      <c r="N118" s="62">
        <f>SUM(N119:N127)</f>
        <v>0</v>
      </c>
      <c r="O118" s="52">
        <f t="shared" si="2"/>
        <v>456600</v>
      </c>
    </row>
    <row r="119" spans="1:15" ht="25.5" customHeight="1">
      <c r="A119" s="53">
        <v>321</v>
      </c>
      <c r="B119" s="54" t="s">
        <v>100</v>
      </c>
      <c r="C119" s="84">
        <v>101</v>
      </c>
      <c r="D119" s="85">
        <v>57600</v>
      </c>
      <c r="E119" s="84"/>
      <c r="F119" s="85"/>
      <c r="G119" s="378"/>
      <c r="H119" s="379"/>
      <c r="I119" s="378"/>
      <c r="J119" s="379"/>
      <c r="K119" s="378"/>
      <c r="L119" s="379"/>
      <c r="M119" s="84"/>
      <c r="N119" s="85"/>
      <c r="O119" s="52">
        <f t="shared" si="2"/>
        <v>57600</v>
      </c>
    </row>
    <row r="120" spans="1:15" ht="25.5" customHeight="1">
      <c r="A120" s="53">
        <v>322</v>
      </c>
      <c r="B120" s="54" t="s">
        <v>101</v>
      </c>
      <c r="C120" s="84">
        <v>101</v>
      </c>
      <c r="D120" s="85">
        <v>35000</v>
      </c>
      <c r="E120" s="84"/>
      <c r="F120" s="85"/>
      <c r="G120" s="378"/>
      <c r="H120" s="379"/>
      <c r="I120" s="378"/>
      <c r="J120" s="379"/>
      <c r="K120" s="378"/>
      <c r="L120" s="379"/>
      <c r="M120" s="84"/>
      <c r="N120" s="85"/>
      <c r="O120" s="52">
        <f t="shared" si="2"/>
        <v>35000</v>
      </c>
    </row>
    <row r="121" spans="1:15" ht="25.5" customHeight="1">
      <c r="A121" s="53">
        <v>323</v>
      </c>
      <c r="B121" s="54" t="s">
        <v>315</v>
      </c>
      <c r="C121" s="84">
        <v>101</v>
      </c>
      <c r="D121" s="85">
        <v>50000</v>
      </c>
      <c r="E121" s="84"/>
      <c r="F121" s="85"/>
      <c r="G121" s="378"/>
      <c r="H121" s="379"/>
      <c r="I121" s="378"/>
      <c r="J121" s="379"/>
      <c r="K121" s="378"/>
      <c r="L121" s="379"/>
      <c r="M121" s="84"/>
      <c r="N121" s="85"/>
      <c r="O121" s="52">
        <f t="shared" si="2"/>
        <v>50000</v>
      </c>
    </row>
    <row r="122" spans="1:15" ht="25.5" customHeight="1">
      <c r="A122" s="53">
        <v>324</v>
      </c>
      <c r="B122" s="54" t="s">
        <v>102</v>
      </c>
      <c r="C122" s="84"/>
      <c r="D122" s="85"/>
      <c r="E122" s="84"/>
      <c r="F122" s="85"/>
      <c r="G122" s="378"/>
      <c r="H122" s="379"/>
      <c r="I122" s="378"/>
      <c r="J122" s="379"/>
      <c r="K122" s="378"/>
      <c r="L122" s="379"/>
      <c r="M122" s="84"/>
      <c r="N122" s="85"/>
      <c r="O122" s="52">
        <f t="shared" si="2"/>
        <v>0</v>
      </c>
    </row>
    <row r="123" spans="1:15" ht="25.5" customHeight="1">
      <c r="A123" s="53">
        <v>325</v>
      </c>
      <c r="B123" s="54" t="s">
        <v>103</v>
      </c>
      <c r="C123" s="84"/>
      <c r="D123" s="85"/>
      <c r="E123" s="84"/>
      <c r="F123" s="85"/>
      <c r="G123" s="378"/>
      <c r="H123" s="379"/>
      <c r="I123" s="378"/>
      <c r="J123" s="379"/>
      <c r="K123" s="378"/>
      <c r="L123" s="379"/>
      <c r="M123" s="84"/>
      <c r="N123" s="85"/>
      <c r="O123" s="52">
        <f t="shared" si="2"/>
        <v>0</v>
      </c>
    </row>
    <row r="124" spans="1:15" ht="25.5" customHeight="1">
      <c r="A124" s="53">
        <v>326</v>
      </c>
      <c r="B124" s="54" t="s">
        <v>104</v>
      </c>
      <c r="C124" s="84">
        <v>101</v>
      </c>
      <c r="D124" s="85">
        <v>50000</v>
      </c>
      <c r="E124" s="84"/>
      <c r="F124" s="85"/>
      <c r="G124" s="378"/>
      <c r="H124" s="379"/>
      <c r="I124" s="378"/>
      <c r="J124" s="379"/>
      <c r="K124" s="378"/>
      <c r="L124" s="379"/>
      <c r="M124" s="84"/>
      <c r="N124" s="85"/>
      <c r="O124" s="52">
        <f t="shared" si="2"/>
        <v>50000</v>
      </c>
    </row>
    <row r="125" spans="1:15" ht="25.5" customHeight="1">
      <c r="A125" s="53">
        <v>327</v>
      </c>
      <c r="B125" s="54" t="s">
        <v>105</v>
      </c>
      <c r="C125" s="84"/>
      <c r="D125" s="85"/>
      <c r="E125" s="84"/>
      <c r="F125" s="85"/>
      <c r="G125" s="378"/>
      <c r="H125" s="379"/>
      <c r="I125" s="378"/>
      <c r="J125" s="379"/>
      <c r="K125" s="378"/>
      <c r="L125" s="379"/>
      <c r="M125" s="84"/>
      <c r="N125" s="85"/>
      <c r="O125" s="52">
        <f t="shared" si="2"/>
        <v>0</v>
      </c>
    </row>
    <row r="126" spans="1:15" ht="25.5" customHeight="1">
      <c r="A126" s="53">
        <v>328</v>
      </c>
      <c r="B126" s="54" t="s">
        <v>106</v>
      </c>
      <c r="C126" s="84">
        <v>101</v>
      </c>
      <c r="D126" s="85">
        <v>264000</v>
      </c>
      <c r="E126" s="84"/>
      <c r="F126" s="85"/>
      <c r="G126" s="378"/>
      <c r="H126" s="379"/>
      <c r="I126" s="378"/>
      <c r="J126" s="379"/>
      <c r="K126" s="378"/>
      <c r="L126" s="379"/>
      <c r="M126" s="84"/>
      <c r="N126" s="85"/>
      <c r="O126" s="52">
        <f t="shared" si="2"/>
        <v>264000</v>
      </c>
    </row>
    <row r="127" spans="1:15" ht="25.5" customHeight="1">
      <c r="A127" s="53">
        <v>329</v>
      </c>
      <c r="B127" s="54" t="s">
        <v>107</v>
      </c>
      <c r="C127" s="84"/>
      <c r="D127" s="85"/>
      <c r="E127" s="84"/>
      <c r="F127" s="85"/>
      <c r="G127" s="378"/>
      <c r="H127" s="379"/>
      <c r="I127" s="378"/>
      <c r="J127" s="379"/>
      <c r="K127" s="378"/>
      <c r="L127" s="379"/>
      <c r="M127" s="84"/>
      <c r="N127" s="85"/>
      <c r="O127" s="52">
        <f t="shared" si="2"/>
        <v>0</v>
      </c>
    </row>
    <row r="128" spans="1:15" ht="25.5" customHeight="1">
      <c r="A128" s="58">
        <v>3300</v>
      </c>
      <c r="B128" s="50" t="s">
        <v>1283</v>
      </c>
      <c r="C128" s="51"/>
      <c r="D128" s="62">
        <f>SUM(D129:D137)</f>
        <v>300000</v>
      </c>
      <c r="E128" s="51"/>
      <c r="F128" s="62">
        <f>SUM(F129:F137)</f>
        <v>0</v>
      </c>
      <c r="G128" s="51"/>
      <c r="H128" s="62">
        <f>SUM(H129:H137)</f>
        <v>0</v>
      </c>
      <c r="I128" s="51"/>
      <c r="J128" s="62">
        <f>SUM(J129:J137)</f>
        <v>0</v>
      </c>
      <c r="K128" s="51"/>
      <c r="L128" s="62">
        <f>SUM(L129:L137)</f>
        <v>0</v>
      </c>
      <c r="M128" s="51"/>
      <c r="N128" s="62">
        <f>SUM(N129:N137)</f>
        <v>0</v>
      </c>
      <c r="O128" s="52">
        <f t="shared" si="2"/>
        <v>300000</v>
      </c>
    </row>
    <row r="129" spans="1:15" ht="25.5" customHeight="1">
      <c r="A129" s="53">
        <v>331</v>
      </c>
      <c r="B129" s="86" t="s">
        <v>123</v>
      </c>
      <c r="C129" s="84">
        <v>101</v>
      </c>
      <c r="D129" s="85">
        <v>100000</v>
      </c>
      <c r="E129" s="84"/>
      <c r="F129" s="85"/>
      <c r="G129" s="378"/>
      <c r="H129" s="379"/>
      <c r="I129" s="378"/>
      <c r="J129" s="379"/>
      <c r="K129" s="378"/>
      <c r="L129" s="379"/>
      <c r="M129" s="84"/>
      <c r="N129" s="85"/>
      <c r="O129" s="52">
        <f t="shared" si="2"/>
        <v>100000</v>
      </c>
    </row>
    <row r="130" spans="1:15" ht="25.5" customHeight="1">
      <c r="A130" s="53">
        <v>332</v>
      </c>
      <c r="B130" s="54" t="s">
        <v>108</v>
      </c>
      <c r="C130" s="84">
        <v>101</v>
      </c>
      <c r="D130" s="85">
        <v>50000</v>
      </c>
      <c r="E130" s="84"/>
      <c r="F130" s="85"/>
      <c r="G130" s="378"/>
      <c r="H130" s="379"/>
      <c r="I130" s="378"/>
      <c r="J130" s="379"/>
      <c r="K130" s="378"/>
      <c r="L130" s="379"/>
      <c r="M130" s="84"/>
      <c r="N130" s="85"/>
      <c r="O130" s="52">
        <f t="shared" si="2"/>
        <v>50000</v>
      </c>
    </row>
    <row r="131" spans="1:15" ht="25.5" customHeight="1">
      <c r="A131" s="53">
        <v>333</v>
      </c>
      <c r="B131" s="54" t="s">
        <v>109</v>
      </c>
      <c r="C131" s="84"/>
      <c r="D131" s="85"/>
      <c r="E131" s="84"/>
      <c r="F131" s="85"/>
      <c r="G131" s="378"/>
      <c r="H131" s="379"/>
      <c r="I131" s="378"/>
      <c r="J131" s="379"/>
      <c r="K131" s="378"/>
      <c r="L131" s="379"/>
      <c r="M131" s="84"/>
      <c r="N131" s="85"/>
      <c r="O131" s="52">
        <f t="shared" si="2"/>
        <v>0</v>
      </c>
    </row>
    <row r="132" spans="1:15" ht="25.5" customHeight="1">
      <c r="A132" s="53">
        <v>334</v>
      </c>
      <c r="B132" s="54" t="s">
        <v>110</v>
      </c>
      <c r="C132" s="84">
        <v>101</v>
      </c>
      <c r="D132" s="85">
        <v>50000</v>
      </c>
      <c r="E132" s="84"/>
      <c r="F132" s="85"/>
      <c r="G132" s="378"/>
      <c r="H132" s="379"/>
      <c r="I132" s="378"/>
      <c r="J132" s="379"/>
      <c r="K132" s="378"/>
      <c r="L132" s="379"/>
      <c r="M132" s="84"/>
      <c r="N132" s="85"/>
      <c r="O132" s="52">
        <f t="shared" si="2"/>
        <v>50000</v>
      </c>
    </row>
    <row r="133" spans="1:15" ht="25.5" customHeight="1">
      <c r="A133" s="53">
        <v>335</v>
      </c>
      <c r="B133" s="54" t="s">
        <v>111</v>
      </c>
      <c r="C133" s="84"/>
      <c r="D133" s="85"/>
      <c r="E133" s="84"/>
      <c r="F133" s="85"/>
      <c r="G133" s="378"/>
      <c r="H133" s="379"/>
      <c r="I133" s="378"/>
      <c r="J133" s="379"/>
      <c r="K133" s="378"/>
      <c r="L133" s="379"/>
      <c r="M133" s="84"/>
      <c r="N133" s="85"/>
      <c r="O133" s="52">
        <f t="shared" si="2"/>
        <v>0</v>
      </c>
    </row>
    <row r="134" spans="1:15" ht="25.5" customHeight="1">
      <c r="A134" s="53">
        <v>336</v>
      </c>
      <c r="B134" s="54" t="s">
        <v>1191</v>
      </c>
      <c r="C134" s="84">
        <v>101</v>
      </c>
      <c r="D134" s="85">
        <v>100000</v>
      </c>
      <c r="E134" s="84"/>
      <c r="F134" s="85"/>
      <c r="G134" s="378"/>
      <c r="H134" s="379"/>
      <c r="I134" s="378"/>
      <c r="J134" s="379"/>
      <c r="K134" s="378"/>
      <c r="L134" s="379"/>
      <c r="M134" s="84"/>
      <c r="N134" s="85"/>
      <c r="O134" s="52">
        <f t="shared" si="2"/>
        <v>100000</v>
      </c>
    </row>
    <row r="135" spans="1:15" ht="25.5" customHeight="1">
      <c r="A135" s="53">
        <v>337</v>
      </c>
      <c r="B135" s="54" t="s">
        <v>112</v>
      </c>
      <c r="C135" s="84"/>
      <c r="D135" s="85"/>
      <c r="E135" s="84"/>
      <c r="F135" s="85"/>
      <c r="G135" s="378"/>
      <c r="H135" s="379"/>
      <c r="I135" s="378"/>
      <c r="J135" s="379"/>
      <c r="K135" s="378"/>
      <c r="L135" s="379"/>
      <c r="M135" s="84"/>
      <c r="N135" s="85"/>
      <c r="O135" s="52">
        <f t="shared" ref="O135:O200" si="3">D135+F135+H135+J135+L135+N135</f>
        <v>0</v>
      </c>
    </row>
    <row r="136" spans="1:15" ht="25.5" customHeight="1">
      <c r="A136" s="53">
        <v>338</v>
      </c>
      <c r="B136" s="54" t="s">
        <v>113</v>
      </c>
      <c r="C136" s="84"/>
      <c r="D136" s="85"/>
      <c r="E136" s="84"/>
      <c r="F136" s="85"/>
      <c r="G136" s="378"/>
      <c r="H136" s="379"/>
      <c r="I136" s="378"/>
      <c r="J136" s="379"/>
      <c r="K136" s="378"/>
      <c r="L136" s="379"/>
      <c r="M136" s="84"/>
      <c r="N136" s="85"/>
      <c r="O136" s="52">
        <f t="shared" si="3"/>
        <v>0</v>
      </c>
    </row>
    <row r="137" spans="1:15" ht="25.5" customHeight="1">
      <c r="A137" s="53">
        <v>339</v>
      </c>
      <c r="B137" s="54" t="s">
        <v>114</v>
      </c>
      <c r="C137" s="84"/>
      <c r="D137" s="85"/>
      <c r="E137" s="84"/>
      <c r="F137" s="85"/>
      <c r="G137" s="378"/>
      <c r="H137" s="379"/>
      <c r="I137" s="378"/>
      <c r="J137" s="379"/>
      <c r="K137" s="378"/>
      <c r="L137" s="379"/>
      <c r="M137" s="84"/>
      <c r="N137" s="85"/>
      <c r="O137" s="52">
        <f t="shared" si="3"/>
        <v>0</v>
      </c>
    </row>
    <row r="138" spans="1:15" ht="25.5" customHeight="1">
      <c r="A138" s="58">
        <v>3400</v>
      </c>
      <c r="B138" s="50" t="s">
        <v>115</v>
      </c>
      <c r="C138" s="51"/>
      <c r="D138" s="62">
        <f>SUM(D139:D147)</f>
        <v>505000</v>
      </c>
      <c r="E138" s="51"/>
      <c r="F138" s="62">
        <f>SUM(F139:F147)</f>
        <v>0</v>
      </c>
      <c r="G138" s="51"/>
      <c r="H138" s="62">
        <f>SUM(H139:H147)</f>
        <v>0</v>
      </c>
      <c r="I138" s="51"/>
      <c r="J138" s="62">
        <f>SUM(J139:J147)</f>
        <v>0</v>
      </c>
      <c r="K138" s="51"/>
      <c r="L138" s="62">
        <f>SUM(L139:L147)</f>
        <v>0</v>
      </c>
      <c r="M138" s="51"/>
      <c r="N138" s="62">
        <f>SUM(N139:N147)</f>
        <v>0</v>
      </c>
      <c r="O138" s="52">
        <f t="shared" si="3"/>
        <v>505000</v>
      </c>
    </row>
    <row r="139" spans="1:15" ht="25.5" customHeight="1">
      <c r="A139" s="53">
        <v>341</v>
      </c>
      <c r="B139" s="54" t="s">
        <v>293</v>
      </c>
      <c r="C139" s="84"/>
      <c r="D139" s="85"/>
      <c r="E139" s="84"/>
      <c r="F139" s="85"/>
      <c r="G139" s="378"/>
      <c r="H139" s="379"/>
      <c r="I139" s="378"/>
      <c r="J139" s="379"/>
      <c r="K139" s="378"/>
      <c r="L139" s="379"/>
      <c r="M139" s="84"/>
      <c r="N139" s="85"/>
      <c r="O139" s="52">
        <f t="shared" si="3"/>
        <v>0</v>
      </c>
    </row>
    <row r="140" spans="1:15" ht="25.5" customHeight="1">
      <c r="A140" s="53">
        <v>342</v>
      </c>
      <c r="B140" s="54" t="s">
        <v>116</v>
      </c>
      <c r="C140" s="84">
        <v>101</v>
      </c>
      <c r="D140" s="85">
        <v>10000</v>
      </c>
      <c r="E140" s="84"/>
      <c r="F140" s="85"/>
      <c r="G140" s="378"/>
      <c r="H140" s="379"/>
      <c r="I140" s="378"/>
      <c r="J140" s="379"/>
      <c r="K140" s="378"/>
      <c r="L140" s="379"/>
      <c r="M140" s="84"/>
      <c r="N140" s="85"/>
      <c r="O140" s="52">
        <f t="shared" si="3"/>
        <v>10000</v>
      </c>
    </row>
    <row r="141" spans="1:15" ht="25.5" customHeight="1">
      <c r="A141" s="53">
        <v>343</v>
      </c>
      <c r="B141" s="54" t="s">
        <v>117</v>
      </c>
      <c r="C141" s="84"/>
      <c r="D141" s="85"/>
      <c r="E141" s="84"/>
      <c r="F141" s="85"/>
      <c r="G141" s="378"/>
      <c r="H141" s="379"/>
      <c r="I141" s="378"/>
      <c r="J141" s="379"/>
      <c r="K141" s="378"/>
      <c r="L141" s="379"/>
      <c r="M141" s="84"/>
      <c r="N141" s="85"/>
      <c r="O141" s="52">
        <f t="shared" si="3"/>
        <v>0</v>
      </c>
    </row>
    <row r="142" spans="1:15" ht="25.5" customHeight="1">
      <c r="A142" s="53">
        <v>344</v>
      </c>
      <c r="B142" s="54" t="s">
        <v>328</v>
      </c>
      <c r="C142" s="84">
        <v>101</v>
      </c>
      <c r="D142" s="85">
        <v>15000</v>
      </c>
      <c r="E142" s="84"/>
      <c r="F142" s="85"/>
      <c r="G142" s="378"/>
      <c r="H142" s="379"/>
      <c r="I142" s="378"/>
      <c r="J142" s="379"/>
      <c r="K142" s="378"/>
      <c r="L142" s="379"/>
      <c r="M142" s="84"/>
      <c r="N142" s="85"/>
      <c r="O142" s="52">
        <f t="shared" si="3"/>
        <v>15000</v>
      </c>
    </row>
    <row r="143" spans="1:15" ht="25.5" customHeight="1">
      <c r="A143" s="53">
        <v>345</v>
      </c>
      <c r="B143" s="54" t="s">
        <v>118</v>
      </c>
      <c r="C143" s="84">
        <v>101</v>
      </c>
      <c r="D143" s="85">
        <v>400000</v>
      </c>
      <c r="E143" s="84"/>
      <c r="F143" s="85"/>
      <c r="G143" s="378"/>
      <c r="H143" s="379"/>
      <c r="I143" s="378"/>
      <c r="J143" s="379"/>
      <c r="K143" s="378"/>
      <c r="L143" s="379"/>
      <c r="M143" s="84"/>
      <c r="N143" s="85"/>
      <c r="O143" s="52">
        <f t="shared" si="3"/>
        <v>400000</v>
      </c>
    </row>
    <row r="144" spans="1:15" ht="25.5" customHeight="1">
      <c r="A144" s="53">
        <v>346</v>
      </c>
      <c r="B144" s="54" t="s">
        <v>119</v>
      </c>
      <c r="C144" s="84"/>
      <c r="D144" s="85"/>
      <c r="E144" s="84"/>
      <c r="F144" s="85"/>
      <c r="G144" s="378"/>
      <c r="H144" s="379"/>
      <c r="I144" s="378"/>
      <c r="J144" s="379"/>
      <c r="K144" s="378"/>
      <c r="L144" s="379"/>
      <c r="M144" s="84"/>
      <c r="N144" s="85"/>
      <c r="O144" s="52">
        <f t="shared" si="3"/>
        <v>0</v>
      </c>
    </row>
    <row r="145" spans="1:15" ht="25.5" customHeight="1">
      <c r="A145" s="53">
        <v>347</v>
      </c>
      <c r="B145" s="54" t="s">
        <v>120</v>
      </c>
      <c r="C145" s="84">
        <v>101</v>
      </c>
      <c r="D145" s="85">
        <v>50000</v>
      </c>
      <c r="E145" s="84"/>
      <c r="F145" s="85"/>
      <c r="G145" s="378"/>
      <c r="H145" s="379"/>
      <c r="I145" s="378"/>
      <c r="J145" s="379"/>
      <c r="K145" s="378"/>
      <c r="L145" s="379"/>
      <c r="M145" s="84"/>
      <c r="N145" s="85"/>
      <c r="O145" s="52">
        <f t="shared" si="3"/>
        <v>50000</v>
      </c>
    </row>
    <row r="146" spans="1:15" ht="25.5" customHeight="1">
      <c r="A146" s="53">
        <v>348</v>
      </c>
      <c r="B146" s="54" t="s">
        <v>121</v>
      </c>
      <c r="C146" s="84"/>
      <c r="D146" s="85"/>
      <c r="E146" s="84"/>
      <c r="F146" s="85"/>
      <c r="G146" s="378"/>
      <c r="H146" s="379"/>
      <c r="I146" s="378"/>
      <c r="J146" s="379"/>
      <c r="K146" s="378"/>
      <c r="L146" s="379"/>
      <c r="M146" s="84"/>
      <c r="N146" s="85"/>
      <c r="O146" s="52">
        <f t="shared" si="3"/>
        <v>0</v>
      </c>
    </row>
    <row r="147" spans="1:15" ht="25.5" customHeight="1">
      <c r="A147" s="53">
        <v>349</v>
      </c>
      <c r="B147" s="54" t="s">
        <v>122</v>
      </c>
      <c r="C147" s="84">
        <v>101</v>
      </c>
      <c r="D147" s="85">
        <v>30000</v>
      </c>
      <c r="E147" s="84"/>
      <c r="F147" s="85"/>
      <c r="G147" s="378"/>
      <c r="H147" s="379"/>
      <c r="I147" s="378"/>
      <c r="J147" s="379"/>
      <c r="K147" s="378"/>
      <c r="L147" s="379"/>
      <c r="M147" s="84"/>
      <c r="N147" s="85"/>
      <c r="O147" s="52">
        <f t="shared" si="3"/>
        <v>30000</v>
      </c>
    </row>
    <row r="148" spans="1:15" ht="25.5" customHeight="1">
      <c r="A148" s="58">
        <v>3500</v>
      </c>
      <c r="B148" s="50" t="s">
        <v>1284</v>
      </c>
      <c r="C148" s="51"/>
      <c r="D148" s="62">
        <f>SUM(D149:D157)</f>
        <v>740000</v>
      </c>
      <c r="E148" s="51"/>
      <c r="F148" s="62">
        <f>SUM(F149:F157)</f>
        <v>0</v>
      </c>
      <c r="G148" s="51"/>
      <c r="H148" s="62">
        <f>SUM(H149:H157)</f>
        <v>0</v>
      </c>
      <c r="I148" s="51"/>
      <c r="J148" s="62">
        <f>SUM(J149:J157)</f>
        <v>0</v>
      </c>
      <c r="K148" s="51"/>
      <c r="L148" s="62">
        <f>SUM(L149:L157)</f>
        <v>0</v>
      </c>
      <c r="M148" s="51"/>
      <c r="N148" s="62">
        <f>SUM(N149:N157)</f>
        <v>0</v>
      </c>
      <c r="O148" s="52">
        <f t="shared" si="3"/>
        <v>740000</v>
      </c>
    </row>
    <row r="149" spans="1:15" ht="25.5" customHeight="1">
      <c r="A149" s="53">
        <v>351</v>
      </c>
      <c r="B149" s="54" t="s">
        <v>124</v>
      </c>
      <c r="C149" s="84">
        <v>101</v>
      </c>
      <c r="D149" s="85">
        <v>100000</v>
      </c>
      <c r="E149" s="84"/>
      <c r="F149" s="85"/>
      <c r="G149" s="378"/>
      <c r="H149" s="379"/>
      <c r="I149" s="378"/>
      <c r="J149" s="379"/>
      <c r="K149" s="378"/>
      <c r="L149" s="379"/>
      <c r="M149" s="84"/>
      <c r="N149" s="85"/>
      <c r="O149" s="52">
        <f t="shared" si="3"/>
        <v>100000</v>
      </c>
    </row>
    <row r="150" spans="1:15" ht="25.5" customHeight="1">
      <c r="A150" s="53">
        <v>352</v>
      </c>
      <c r="B150" s="54" t="s">
        <v>611</v>
      </c>
      <c r="C150" s="84">
        <v>101</v>
      </c>
      <c r="D150" s="85">
        <v>130000</v>
      </c>
      <c r="E150" s="84"/>
      <c r="F150" s="85"/>
      <c r="G150" s="378"/>
      <c r="H150" s="379"/>
      <c r="I150" s="378"/>
      <c r="J150" s="379"/>
      <c r="K150" s="378"/>
      <c r="L150" s="379"/>
      <c r="M150" s="84"/>
      <c r="N150" s="85"/>
      <c r="O150" s="52">
        <f t="shared" si="3"/>
        <v>130000</v>
      </c>
    </row>
    <row r="151" spans="1:15" ht="25.5" customHeight="1">
      <c r="A151" s="53">
        <v>353</v>
      </c>
      <c r="B151" s="54" t="s">
        <v>294</v>
      </c>
      <c r="C151" s="84">
        <v>101</v>
      </c>
      <c r="D151" s="85">
        <v>50000</v>
      </c>
      <c r="E151" s="84"/>
      <c r="F151" s="85"/>
      <c r="G151" s="378"/>
      <c r="H151" s="379"/>
      <c r="I151" s="378"/>
      <c r="J151" s="379"/>
      <c r="K151" s="378"/>
      <c r="L151" s="379"/>
      <c r="M151" s="84"/>
      <c r="N151" s="85"/>
      <c r="O151" s="52">
        <f t="shared" si="3"/>
        <v>50000</v>
      </c>
    </row>
    <row r="152" spans="1:15" ht="25.5" customHeight="1">
      <c r="A152" s="53">
        <v>354</v>
      </c>
      <c r="B152" s="54" t="s">
        <v>125</v>
      </c>
      <c r="C152" s="84"/>
      <c r="D152" s="85"/>
      <c r="E152" s="84"/>
      <c r="F152" s="85"/>
      <c r="G152" s="378"/>
      <c r="H152" s="379"/>
      <c r="I152" s="378"/>
      <c r="J152" s="379"/>
      <c r="K152" s="378"/>
      <c r="L152" s="379"/>
      <c r="M152" s="84"/>
      <c r="N152" s="85"/>
      <c r="O152" s="52">
        <f t="shared" si="3"/>
        <v>0</v>
      </c>
    </row>
    <row r="153" spans="1:15" ht="25.5" customHeight="1">
      <c r="A153" s="53">
        <v>355</v>
      </c>
      <c r="B153" s="54" t="s">
        <v>129</v>
      </c>
      <c r="C153" s="84">
        <v>101</v>
      </c>
      <c r="D153" s="85">
        <v>200000</v>
      </c>
      <c r="E153" s="84"/>
      <c r="F153" s="85"/>
      <c r="G153" s="378"/>
      <c r="H153" s="379"/>
      <c r="I153" s="378"/>
      <c r="J153" s="379"/>
      <c r="K153" s="378"/>
      <c r="L153" s="379"/>
      <c r="M153" s="84"/>
      <c r="N153" s="85"/>
      <c r="O153" s="52">
        <f t="shared" si="3"/>
        <v>200000</v>
      </c>
    </row>
    <row r="154" spans="1:15" ht="25.5" customHeight="1">
      <c r="A154" s="53">
        <v>356</v>
      </c>
      <c r="B154" s="54" t="s">
        <v>126</v>
      </c>
      <c r="C154" s="84"/>
      <c r="D154" s="85"/>
      <c r="E154" s="84"/>
      <c r="F154" s="85"/>
      <c r="G154" s="378"/>
      <c r="H154" s="379"/>
      <c r="I154" s="378"/>
      <c r="J154" s="379"/>
      <c r="K154" s="378"/>
      <c r="L154" s="379"/>
      <c r="M154" s="84"/>
      <c r="N154" s="85"/>
      <c r="O154" s="52">
        <f t="shared" si="3"/>
        <v>0</v>
      </c>
    </row>
    <row r="155" spans="1:15" ht="25.5" customHeight="1">
      <c r="A155" s="53">
        <v>357</v>
      </c>
      <c r="B155" s="54" t="s">
        <v>1195</v>
      </c>
      <c r="C155" s="84">
        <v>101</v>
      </c>
      <c r="D155" s="85">
        <v>250000</v>
      </c>
      <c r="E155" s="84"/>
      <c r="F155" s="85"/>
      <c r="G155" s="378"/>
      <c r="H155" s="379"/>
      <c r="I155" s="378"/>
      <c r="J155" s="379"/>
      <c r="K155" s="378"/>
      <c r="L155" s="379"/>
      <c r="M155" s="84"/>
      <c r="N155" s="85"/>
      <c r="O155" s="52">
        <f t="shared" si="3"/>
        <v>250000</v>
      </c>
    </row>
    <row r="156" spans="1:15" ht="25.5" customHeight="1">
      <c r="A156" s="53">
        <v>358</v>
      </c>
      <c r="B156" s="54" t="s">
        <v>127</v>
      </c>
      <c r="C156" s="84"/>
      <c r="D156" s="85"/>
      <c r="E156" s="84"/>
      <c r="F156" s="85"/>
      <c r="G156" s="378"/>
      <c r="H156" s="379"/>
      <c r="I156" s="378"/>
      <c r="J156" s="379"/>
      <c r="K156" s="378"/>
      <c r="L156" s="379"/>
      <c r="M156" s="84"/>
      <c r="N156" s="85"/>
      <c r="O156" s="52">
        <f t="shared" si="3"/>
        <v>0</v>
      </c>
    </row>
    <row r="157" spans="1:15" ht="25.5" customHeight="1">
      <c r="A157" s="53">
        <v>359</v>
      </c>
      <c r="B157" s="54" t="s">
        <v>128</v>
      </c>
      <c r="C157" s="84">
        <v>101</v>
      </c>
      <c r="D157" s="85">
        <v>10000</v>
      </c>
      <c r="E157" s="84"/>
      <c r="F157" s="85"/>
      <c r="G157" s="378"/>
      <c r="H157" s="379"/>
      <c r="I157" s="378"/>
      <c r="J157" s="379"/>
      <c r="K157" s="378"/>
      <c r="L157" s="379"/>
      <c r="M157" s="84"/>
      <c r="N157" s="85"/>
      <c r="O157" s="52">
        <f t="shared" si="3"/>
        <v>10000</v>
      </c>
    </row>
    <row r="158" spans="1:15" ht="25.5" customHeight="1">
      <c r="A158" s="58">
        <v>3600</v>
      </c>
      <c r="B158" s="50" t="s">
        <v>130</v>
      </c>
      <c r="C158" s="51"/>
      <c r="D158" s="62">
        <f>SUM(D159:D165)</f>
        <v>50000</v>
      </c>
      <c r="E158" s="51"/>
      <c r="F158" s="62">
        <f>SUM(F159:F165)</f>
        <v>0</v>
      </c>
      <c r="G158" s="51"/>
      <c r="H158" s="62">
        <f>SUM(H159:H165)</f>
        <v>0</v>
      </c>
      <c r="I158" s="51"/>
      <c r="J158" s="62">
        <f>SUM(J159:J165)</f>
        <v>0</v>
      </c>
      <c r="K158" s="51"/>
      <c r="L158" s="62">
        <f>SUM(L159:L165)</f>
        <v>0</v>
      </c>
      <c r="M158" s="51"/>
      <c r="N158" s="62">
        <f>SUM(N159:N165)</f>
        <v>0</v>
      </c>
      <c r="O158" s="52">
        <f t="shared" si="3"/>
        <v>50000</v>
      </c>
    </row>
    <row r="159" spans="1:15" ht="25.5" customHeight="1">
      <c r="A159" s="53">
        <v>361</v>
      </c>
      <c r="B159" s="54" t="s">
        <v>612</v>
      </c>
      <c r="C159" s="84">
        <v>101</v>
      </c>
      <c r="D159" s="85">
        <v>15000</v>
      </c>
      <c r="E159" s="84"/>
      <c r="F159" s="85"/>
      <c r="G159" s="378"/>
      <c r="H159" s="379"/>
      <c r="I159" s="378"/>
      <c r="J159" s="379"/>
      <c r="K159" s="378"/>
      <c r="L159" s="379"/>
      <c r="M159" s="84"/>
      <c r="N159" s="85"/>
      <c r="O159" s="52">
        <f t="shared" si="3"/>
        <v>15000</v>
      </c>
    </row>
    <row r="160" spans="1:15" ht="25.5" customHeight="1">
      <c r="A160" s="53">
        <v>362</v>
      </c>
      <c r="B160" s="54" t="s">
        <v>613</v>
      </c>
      <c r="C160" s="84"/>
      <c r="D160" s="85"/>
      <c r="E160" s="84"/>
      <c r="F160" s="85"/>
      <c r="G160" s="378"/>
      <c r="H160" s="379"/>
      <c r="I160" s="378"/>
      <c r="J160" s="379"/>
      <c r="K160" s="378"/>
      <c r="L160" s="379"/>
      <c r="M160" s="84"/>
      <c r="N160" s="85"/>
      <c r="O160" s="52">
        <f t="shared" si="3"/>
        <v>0</v>
      </c>
    </row>
    <row r="161" spans="1:15" ht="25.5" customHeight="1">
      <c r="A161" s="53">
        <v>363</v>
      </c>
      <c r="B161" s="54" t="s">
        <v>329</v>
      </c>
      <c r="C161" s="84">
        <v>101</v>
      </c>
      <c r="D161" s="85">
        <v>20000</v>
      </c>
      <c r="E161" s="84"/>
      <c r="F161" s="85"/>
      <c r="G161" s="378"/>
      <c r="H161" s="379"/>
      <c r="I161" s="378"/>
      <c r="J161" s="379"/>
      <c r="K161" s="378"/>
      <c r="L161" s="379"/>
      <c r="M161" s="84"/>
      <c r="N161" s="85"/>
      <c r="O161" s="52">
        <f t="shared" si="3"/>
        <v>20000</v>
      </c>
    </row>
    <row r="162" spans="1:15" ht="25.5" customHeight="1">
      <c r="A162" s="53">
        <v>364</v>
      </c>
      <c r="B162" s="54" t="s">
        <v>131</v>
      </c>
      <c r="C162" s="84">
        <v>101</v>
      </c>
      <c r="D162" s="85">
        <v>15000</v>
      </c>
      <c r="E162" s="84"/>
      <c r="F162" s="85"/>
      <c r="G162" s="378"/>
      <c r="H162" s="379"/>
      <c r="I162" s="378"/>
      <c r="J162" s="379"/>
      <c r="K162" s="378"/>
      <c r="L162" s="379"/>
      <c r="M162" s="84"/>
      <c r="N162" s="85"/>
      <c r="O162" s="52">
        <f t="shared" si="3"/>
        <v>15000</v>
      </c>
    </row>
    <row r="163" spans="1:15" ht="25.5" customHeight="1">
      <c r="A163" s="53">
        <v>365</v>
      </c>
      <c r="B163" s="54" t="s">
        <v>330</v>
      </c>
      <c r="C163" s="84"/>
      <c r="D163" s="85"/>
      <c r="E163" s="84"/>
      <c r="F163" s="85"/>
      <c r="G163" s="378"/>
      <c r="H163" s="379"/>
      <c r="I163" s="378"/>
      <c r="J163" s="379"/>
      <c r="K163" s="378"/>
      <c r="L163" s="379"/>
      <c r="M163" s="84"/>
      <c r="N163" s="85"/>
      <c r="O163" s="52">
        <f t="shared" si="3"/>
        <v>0</v>
      </c>
    </row>
    <row r="164" spans="1:15" ht="25.5" customHeight="1">
      <c r="A164" s="53">
        <v>366</v>
      </c>
      <c r="B164" s="54" t="s">
        <v>132</v>
      </c>
      <c r="C164" s="84"/>
      <c r="D164" s="85"/>
      <c r="E164" s="84"/>
      <c r="F164" s="85"/>
      <c r="G164" s="378"/>
      <c r="H164" s="379"/>
      <c r="I164" s="378"/>
      <c r="J164" s="379"/>
      <c r="K164" s="378"/>
      <c r="L164" s="379"/>
      <c r="M164" s="84"/>
      <c r="N164" s="85"/>
      <c r="O164" s="52">
        <f t="shared" si="3"/>
        <v>0</v>
      </c>
    </row>
    <row r="165" spans="1:15" ht="25.5" customHeight="1">
      <c r="A165" s="53">
        <v>369</v>
      </c>
      <c r="B165" s="54" t="s">
        <v>133</v>
      </c>
      <c r="C165" s="84"/>
      <c r="D165" s="85"/>
      <c r="E165" s="84"/>
      <c r="F165" s="85"/>
      <c r="G165" s="378"/>
      <c r="H165" s="379"/>
      <c r="I165" s="378"/>
      <c r="J165" s="379"/>
      <c r="K165" s="378"/>
      <c r="L165" s="379"/>
      <c r="M165" s="84"/>
      <c r="N165" s="85"/>
      <c r="O165" s="52">
        <f t="shared" si="3"/>
        <v>0</v>
      </c>
    </row>
    <row r="166" spans="1:15" ht="25.5" customHeight="1">
      <c r="A166" s="58">
        <v>3700</v>
      </c>
      <c r="B166" s="50" t="s">
        <v>1285</v>
      </c>
      <c r="C166" s="51"/>
      <c r="D166" s="62">
        <f>SUM(D167:D175)</f>
        <v>135000</v>
      </c>
      <c r="E166" s="51"/>
      <c r="F166" s="62">
        <f>SUM(F167:F175)</f>
        <v>0</v>
      </c>
      <c r="G166" s="51"/>
      <c r="H166" s="62">
        <f>SUM(H167:H175)</f>
        <v>0</v>
      </c>
      <c r="I166" s="51"/>
      <c r="J166" s="62">
        <f>SUM(J167:J175)</f>
        <v>0</v>
      </c>
      <c r="K166" s="51"/>
      <c r="L166" s="62">
        <f>SUM(L167:L175)</f>
        <v>0</v>
      </c>
      <c r="M166" s="51"/>
      <c r="N166" s="62">
        <f>SUM(N167:N175)</f>
        <v>0</v>
      </c>
      <c r="O166" s="52">
        <f t="shared" si="3"/>
        <v>135000</v>
      </c>
    </row>
    <row r="167" spans="1:15" ht="25.5" customHeight="1">
      <c r="A167" s="53">
        <v>371</v>
      </c>
      <c r="B167" s="54" t="s">
        <v>134</v>
      </c>
      <c r="C167" s="84">
        <v>101</v>
      </c>
      <c r="D167" s="85">
        <v>30000</v>
      </c>
      <c r="E167" s="84"/>
      <c r="F167" s="85"/>
      <c r="G167" s="378"/>
      <c r="H167" s="379"/>
      <c r="I167" s="378"/>
      <c r="J167" s="379"/>
      <c r="K167" s="378"/>
      <c r="L167" s="379"/>
      <c r="M167" s="84"/>
      <c r="N167" s="85"/>
      <c r="O167" s="52">
        <f t="shared" si="3"/>
        <v>30000</v>
      </c>
    </row>
    <row r="168" spans="1:15" ht="25.5" customHeight="1">
      <c r="A168" s="53">
        <v>372</v>
      </c>
      <c r="B168" s="54" t="s">
        <v>135</v>
      </c>
      <c r="C168" s="84">
        <v>101</v>
      </c>
      <c r="D168" s="85">
        <v>20000</v>
      </c>
      <c r="E168" s="84"/>
      <c r="F168" s="85"/>
      <c r="G168" s="378"/>
      <c r="H168" s="379"/>
      <c r="I168" s="378"/>
      <c r="J168" s="379"/>
      <c r="K168" s="378"/>
      <c r="L168" s="379"/>
      <c r="M168" s="84"/>
      <c r="N168" s="85"/>
      <c r="O168" s="52">
        <f t="shared" si="3"/>
        <v>20000</v>
      </c>
    </row>
    <row r="169" spans="1:15" ht="25.5" customHeight="1">
      <c r="A169" s="53">
        <v>373</v>
      </c>
      <c r="B169" s="54" t="s">
        <v>331</v>
      </c>
      <c r="C169" s="84"/>
      <c r="D169" s="85"/>
      <c r="E169" s="84"/>
      <c r="F169" s="85"/>
      <c r="G169" s="378"/>
      <c r="H169" s="379"/>
      <c r="I169" s="378"/>
      <c r="J169" s="379"/>
      <c r="K169" s="378"/>
      <c r="L169" s="379"/>
      <c r="M169" s="84"/>
      <c r="N169" s="85"/>
      <c r="O169" s="52">
        <f t="shared" si="3"/>
        <v>0</v>
      </c>
    </row>
    <row r="170" spans="1:15" ht="25.5" customHeight="1">
      <c r="A170" s="53">
        <v>374</v>
      </c>
      <c r="B170" s="54" t="s">
        <v>332</v>
      </c>
      <c r="C170" s="84"/>
      <c r="D170" s="85"/>
      <c r="E170" s="84"/>
      <c r="F170" s="85"/>
      <c r="G170" s="378"/>
      <c r="H170" s="379"/>
      <c r="I170" s="378"/>
      <c r="J170" s="379"/>
      <c r="K170" s="378"/>
      <c r="L170" s="379"/>
      <c r="M170" s="84"/>
      <c r="N170" s="85"/>
      <c r="O170" s="52">
        <f t="shared" si="3"/>
        <v>0</v>
      </c>
    </row>
    <row r="171" spans="1:15" ht="25.5" customHeight="1">
      <c r="A171" s="53">
        <v>375</v>
      </c>
      <c r="B171" s="54" t="s">
        <v>136</v>
      </c>
      <c r="C171" s="84">
        <v>101</v>
      </c>
      <c r="D171" s="85">
        <v>75000</v>
      </c>
      <c r="E171" s="84"/>
      <c r="F171" s="85"/>
      <c r="G171" s="378"/>
      <c r="H171" s="379"/>
      <c r="I171" s="378"/>
      <c r="J171" s="379"/>
      <c r="K171" s="378"/>
      <c r="L171" s="379"/>
      <c r="M171" s="84"/>
      <c r="N171" s="85"/>
      <c r="O171" s="52">
        <f t="shared" si="3"/>
        <v>75000</v>
      </c>
    </row>
    <row r="172" spans="1:15" ht="25.5" customHeight="1">
      <c r="A172" s="53">
        <v>376</v>
      </c>
      <c r="B172" s="54" t="s">
        <v>137</v>
      </c>
      <c r="C172" s="84"/>
      <c r="D172" s="85"/>
      <c r="E172" s="84"/>
      <c r="F172" s="85"/>
      <c r="G172" s="378"/>
      <c r="H172" s="379"/>
      <c r="I172" s="378"/>
      <c r="J172" s="379"/>
      <c r="K172" s="378"/>
      <c r="L172" s="379"/>
      <c r="M172" s="84"/>
      <c r="N172" s="85"/>
      <c r="O172" s="52">
        <f t="shared" si="3"/>
        <v>0</v>
      </c>
    </row>
    <row r="173" spans="1:15" ht="25.5" customHeight="1">
      <c r="A173" s="53">
        <v>377</v>
      </c>
      <c r="B173" s="54" t="s">
        <v>138</v>
      </c>
      <c r="C173" s="84"/>
      <c r="D173" s="85"/>
      <c r="E173" s="84"/>
      <c r="F173" s="85"/>
      <c r="G173" s="378"/>
      <c r="H173" s="379"/>
      <c r="I173" s="378"/>
      <c r="J173" s="379"/>
      <c r="K173" s="378"/>
      <c r="L173" s="379"/>
      <c r="M173" s="84"/>
      <c r="N173" s="85"/>
      <c r="O173" s="52">
        <f t="shared" si="3"/>
        <v>0</v>
      </c>
    </row>
    <row r="174" spans="1:15" ht="25.5" customHeight="1">
      <c r="A174" s="53">
        <v>378</v>
      </c>
      <c r="B174" s="54" t="s">
        <v>295</v>
      </c>
      <c r="C174" s="84"/>
      <c r="D174" s="85"/>
      <c r="E174" s="84"/>
      <c r="F174" s="85"/>
      <c r="G174" s="378"/>
      <c r="H174" s="379"/>
      <c r="I174" s="378"/>
      <c r="J174" s="379"/>
      <c r="K174" s="378"/>
      <c r="L174" s="379"/>
      <c r="M174" s="84"/>
      <c r="N174" s="85"/>
      <c r="O174" s="52">
        <f t="shared" si="3"/>
        <v>0</v>
      </c>
    </row>
    <row r="175" spans="1:15" ht="25.5" customHeight="1">
      <c r="A175" s="53">
        <v>379</v>
      </c>
      <c r="B175" s="54" t="s">
        <v>296</v>
      </c>
      <c r="C175" s="84">
        <v>101</v>
      </c>
      <c r="D175" s="85">
        <v>10000</v>
      </c>
      <c r="E175" s="84"/>
      <c r="F175" s="85"/>
      <c r="G175" s="378"/>
      <c r="H175" s="379"/>
      <c r="I175" s="378"/>
      <c r="J175" s="379"/>
      <c r="K175" s="378"/>
      <c r="L175" s="379"/>
      <c r="M175" s="84"/>
      <c r="N175" s="85"/>
      <c r="O175" s="52">
        <f t="shared" si="3"/>
        <v>10000</v>
      </c>
    </row>
    <row r="176" spans="1:15" ht="25.5" customHeight="1">
      <c r="A176" s="58">
        <v>3800</v>
      </c>
      <c r="B176" s="50" t="s">
        <v>139</v>
      </c>
      <c r="C176" s="51"/>
      <c r="D176" s="62">
        <f>SUM(D177:D181)</f>
        <v>560000</v>
      </c>
      <c r="E176" s="51"/>
      <c r="F176" s="62">
        <f>SUM(F177:F181)</f>
        <v>0</v>
      </c>
      <c r="G176" s="51"/>
      <c r="H176" s="62">
        <f>SUM(H177:H181)</f>
        <v>0</v>
      </c>
      <c r="I176" s="51"/>
      <c r="J176" s="62">
        <f>SUM(J177:J181)</f>
        <v>0</v>
      </c>
      <c r="K176" s="51"/>
      <c r="L176" s="62">
        <f>SUM(L177:L181)</f>
        <v>0</v>
      </c>
      <c r="M176" s="51"/>
      <c r="N176" s="62">
        <f>SUM(N177:N181)</f>
        <v>0</v>
      </c>
      <c r="O176" s="52">
        <f t="shared" si="3"/>
        <v>560000</v>
      </c>
    </row>
    <row r="177" spans="1:17" ht="25.5" customHeight="1">
      <c r="A177" s="53">
        <v>381</v>
      </c>
      <c r="B177" s="54" t="s">
        <v>297</v>
      </c>
      <c r="C177" s="84">
        <v>101</v>
      </c>
      <c r="D177" s="85">
        <v>50000</v>
      </c>
      <c r="E177" s="84"/>
      <c r="F177" s="85"/>
      <c r="G177" s="378"/>
      <c r="H177" s="379"/>
      <c r="I177" s="378"/>
      <c r="J177" s="379"/>
      <c r="K177" s="378"/>
      <c r="L177" s="379"/>
      <c r="M177" s="84"/>
      <c r="N177" s="85"/>
      <c r="O177" s="52">
        <f t="shared" si="3"/>
        <v>50000</v>
      </c>
    </row>
    <row r="178" spans="1:17" ht="25.5" customHeight="1">
      <c r="A178" s="53">
        <v>382</v>
      </c>
      <c r="B178" s="54" t="s">
        <v>142</v>
      </c>
      <c r="C178" s="84">
        <v>101</v>
      </c>
      <c r="D178" s="85">
        <v>500000</v>
      </c>
      <c r="E178" s="84"/>
      <c r="F178" s="85"/>
      <c r="G178" s="378"/>
      <c r="H178" s="379"/>
      <c r="I178" s="378"/>
      <c r="J178" s="379"/>
      <c r="K178" s="378"/>
      <c r="L178" s="379"/>
      <c r="M178" s="84"/>
      <c r="N178" s="85"/>
      <c r="O178" s="52">
        <f t="shared" si="3"/>
        <v>500000</v>
      </c>
    </row>
    <row r="179" spans="1:17" ht="25.5" customHeight="1">
      <c r="A179" s="53">
        <v>383</v>
      </c>
      <c r="B179" s="54" t="s">
        <v>140</v>
      </c>
      <c r="C179" s="84"/>
      <c r="D179" s="85"/>
      <c r="E179" s="84"/>
      <c r="F179" s="85"/>
      <c r="G179" s="378"/>
      <c r="H179" s="379"/>
      <c r="I179" s="378"/>
      <c r="J179" s="379"/>
      <c r="K179" s="378"/>
      <c r="L179" s="379"/>
      <c r="M179" s="84"/>
      <c r="N179" s="85"/>
      <c r="O179" s="52">
        <f t="shared" si="3"/>
        <v>0</v>
      </c>
    </row>
    <row r="180" spans="1:17" ht="25.5" customHeight="1">
      <c r="A180" s="53">
        <v>384</v>
      </c>
      <c r="B180" s="54" t="s">
        <v>316</v>
      </c>
      <c r="C180" s="84">
        <v>101</v>
      </c>
      <c r="D180" s="85">
        <v>10000</v>
      </c>
      <c r="E180" s="84"/>
      <c r="F180" s="85"/>
      <c r="G180" s="378"/>
      <c r="H180" s="379"/>
      <c r="I180" s="378"/>
      <c r="J180" s="379"/>
      <c r="K180" s="378"/>
      <c r="L180" s="379"/>
      <c r="M180" s="84"/>
      <c r="N180" s="85"/>
      <c r="O180" s="52">
        <f t="shared" si="3"/>
        <v>10000</v>
      </c>
    </row>
    <row r="181" spans="1:17" ht="25.5" customHeight="1">
      <c r="A181" s="53">
        <v>385</v>
      </c>
      <c r="B181" s="54" t="s">
        <v>141</v>
      </c>
      <c r="C181" s="84"/>
      <c r="D181" s="85"/>
      <c r="E181" s="84"/>
      <c r="F181" s="85"/>
      <c r="G181" s="378"/>
      <c r="H181" s="379"/>
      <c r="I181" s="378"/>
      <c r="J181" s="379"/>
      <c r="K181" s="378"/>
      <c r="L181" s="379"/>
      <c r="M181" s="84"/>
      <c r="N181" s="85"/>
      <c r="O181" s="52">
        <f t="shared" si="3"/>
        <v>0</v>
      </c>
    </row>
    <row r="182" spans="1:17" ht="25.5" customHeight="1">
      <c r="A182" s="58">
        <v>3900</v>
      </c>
      <c r="B182" s="50" t="s">
        <v>143</v>
      </c>
      <c r="C182" s="51"/>
      <c r="D182" s="62">
        <f>SUM(D183:D191)</f>
        <v>255000</v>
      </c>
      <c r="E182" s="51"/>
      <c r="F182" s="62">
        <f>SUM(F183:F191)</f>
        <v>0</v>
      </c>
      <c r="G182" s="51"/>
      <c r="H182" s="62">
        <f>SUM(H183:H191)</f>
        <v>0</v>
      </c>
      <c r="I182" s="51"/>
      <c r="J182" s="62">
        <f>SUM(J183:J191)</f>
        <v>0</v>
      </c>
      <c r="K182" s="51"/>
      <c r="L182" s="62">
        <f>SUM(L183:L191)</f>
        <v>0</v>
      </c>
      <c r="M182" s="51"/>
      <c r="N182" s="62">
        <f>SUM(N183:N191)</f>
        <v>0</v>
      </c>
      <c r="O182" s="52">
        <f t="shared" si="3"/>
        <v>255000</v>
      </c>
    </row>
    <row r="183" spans="1:17" ht="25.5" customHeight="1">
      <c r="A183" s="53">
        <v>391</v>
      </c>
      <c r="B183" s="54" t="s">
        <v>144</v>
      </c>
      <c r="C183" s="84">
        <v>101</v>
      </c>
      <c r="D183" s="85">
        <v>30000</v>
      </c>
      <c r="E183" s="84"/>
      <c r="F183" s="85"/>
      <c r="G183" s="378"/>
      <c r="H183" s="379"/>
      <c r="I183" s="378"/>
      <c r="J183" s="379"/>
      <c r="K183" s="378"/>
      <c r="L183" s="379"/>
      <c r="M183" s="84"/>
      <c r="N183" s="85"/>
      <c r="O183" s="52">
        <f t="shared" si="3"/>
        <v>30000</v>
      </c>
    </row>
    <row r="184" spans="1:17" ht="25.5" customHeight="1">
      <c r="A184" s="53">
        <v>392</v>
      </c>
      <c r="B184" s="54" t="s">
        <v>145</v>
      </c>
      <c r="C184" s="84">
        <v>101</v>
      </c>
      <c r="D184" s="85">
        <v>200000</v>
      </c>
      <c r="E184" s="84"/>
      <c r="F184" s="85"/>
      <c r="G184" s="378"/>
      <c r="H184" s="379"/>
      <c r="I184" s="378"/>
      <c r="J184" s="379"/>
      <c r="K184" s="378"/>
      <c r="L184" s="379"/>
      <c r="M184" s="84"/>
      <c r="N184" s="85"/>
      <c r="O184" s="52">
        <f t="shared" si="3"/>
        <v>200000</v>
      </c>
    </row>
    <row r="185" spans="1:17" ht="25.5" customHeight="1">
      <c r="A185" s="53">
        <v>393</v>
      </c>
      <c r="B185" s="54" t="s">
        <v>148</v>
      </c>
      <c r="C185" s="84"/>
      <c r="D185" s="85"/>
      <c r="E185" s="84"/>
      <c r="F185" s="85"/>
      <c r="G185" s="378"/>
      <c r="H185" s="379"/>
      <c r="I185" s="378"/>
      <c r="J185" s="379"/>
      <c r="K185" s="378"/>
      <c r="L185" s="379"/>
      <c r="M185" s="84"/>
      <c r="N185" s="85"/>
      <c r="O185" s="52">
        <f t="shared" si="3"/>
        <v>0</v>
      </c>
    </row>
    <row r="186" spans="1:17" ht="25.5" customHeight="1">
      <c r="A186" s="53">
        <v>394</v>
      </c>
      <c r="B186" s="388" t="s">
        <v>1582</v>
      </c>
      <c r="C186" s="84"/>
      <c r="D186" s="85"/>
      <c r="E186" s="84"/>
      <c r="F186" s="85"/>
      <c r="G186" s="378"/>
      <c r="H186" s="379"/>
      <c r="I186" s="378"/>
      <c r="J186" s="379"/>
      <c r="K186" s="378"/>
      <c r="L186" s="379"/>
      <c r="M186" s="84"/>
      <c r="N186" s="85"/>
      <c r="O186" s="52">
        <f t="shared" si="3"/>
        <v>0</v>
      </c>
    </row>
    <row r="187" spans="1:17" ht="25.5" customHeight="1">
      <c r="A187" s="53">
        <v>395</v>
      </c>
      <c r="B187" s="54" t="s">
        <v>146</v>
      </c>
      <c r="C187" s="84">
        <v>101</v>
      </c>
      <c r="D187" s="85">
        <v>25000</v>
      </c>
      <c r="E187" s="84"/>
      <c r="F187" s="85"/>
      <c r="G187" s="378"/>
      <c r="H187" s="379"/>
      <c r="I187" s="378"/>
      <c r="J187" s="379"/>
      <c r="K187" s="378"/>
      <c r="L187" s="379"/>
      <c r="M187" s="84"/>
      <c r="N187" s="85"/>
      <c r="O187" s="52">
        <f t="shared" si="3"/>
        <v>25000</v>
      </c>
    </row>
    <row r="188" spans="1:17" ht="25.5" customHeight="1">
      <c r="A188" s="53">
        <v>396</v>
      </c>
      <c r="B188" s="54" t="s">
        <v>147</v>
      </c>
      <c r="C188" s="84"/>
      <c r="D188" s="85"/>
      <c r="E188" s="84"/>
      <c r="F188" s="85"/>
      <c r="G188" s="378"/>
      <c r="H188" s="379"/>
      <c r="I188" s="378"/>
      <c r="J188" s="379"/>
      <c r="K188" s="378"/>
      <c r="L188" s="379"/>
      <c r="M188" s="84"/>
      <c r="N188" s="85"/>
      <c r="O188" s="52">
        <f t="shared" si="3"/>
        <v>0</v>
      </c>
    </row>
    <row r="189" spans="1:17" s="385" customFormat="1" ht="25.5" customHeight="1">
      <c r="A189" s="53">
        <v>397</v>
      </c>
      <c r="B189" s="54" t="s">
        <v>1583</v>
      </c>
      <c r="C189" s="84"/>
      <c r="D189" s="85"/>
      <c r="E189" s="84"/>
      <c r="F189" s="85"/>
      <c r="G189" s="378"/>
      <c r="H189" s="379"/>
      <c r="I189" s="378"/>
      <c r="J189" s="379"/>
      <c r="K189" s="378"/>
      <c r="L189" s="379"/>
      <c r="M189" s="84"/>
      <c r="N189" s="85"/>
      <c r="O189" s="52"/>
      <c r="Q189"/>
    </row>
    <row r="190" spans="1:17" s="385" customFormat="1" ht="25.5" customHeight="1">
      <c r="A190" s="53">
        <v>398</v>
      </c>
      <c r="B190" s="54" t="s">
        <v>1579</v>
      </c>
      <c r="C190" s="84"/>
      <c r="D190" s="85"/>
      <c r="E190" s="84"/>
      <c r="F190" s="85"/>
      <c r="G190" s="378"/>
      <c r="H190" s="379"/>
      <c r="I190" s="378"/>
      <c r="J190" s="379"/>
      <c r="K190" s="378"/>
      <c r="L190" s="379"/>
      <c r="M190" s="84"/>
      <c r="N190" s="85"/>
      <c r="O190" s="52"/>
      <c r="Q190"/>
    </row>
    <row r="191" spans="1:17" ht="25.5" customHeight="1">
      <c r="A191" s="53">
        <v>399</v>
      </c>
      <c r="B191" s="54" t="s">
        <v>149</v>
      </c>
      <c r="C191" s="84"/>
      <c r="D191" s="85"/>
      <c r="E191" s="84"/>
      <c r="F191" s="85"/>
      <c r="G191" s="378"/>
      <c r="H191" s="379"/>
      <c r="I191" s="378"/>
      <c r="J191" s="379"/>
      <c r="K191" s="378"/>
      <c r="L191" s="379"/>
      <c r="M191" s="84"/>
      <c r="N191" s="85"/>
      <c r="O191" s="52">
        <f t="shared" si="3"/>
        <v>0</v>
      </c>
      <c r="Q191" s="385"/>
    </row>
    <row r="192" spans="1:17" ht="25.5" customHeight="1">
      <c r="A192" s="389">
        <v>4000</v>
      </c>
      <c r="B192" s="56" t="s">
        <v>150</v>
      </c>
      <c r="C192" s="57"/>
      <c r="D192" s="79">
        <f>D193+D203+D209+D219+D228+D232+D247+D239+D241</f>
        <v>1905000</v>
      </c>
      <c r="E192" s="57"/>
      <c r="F192" s="79">
        <f>F193+F203+F209+F219+F228+F232+F247+F239+F241</f>
        <v>0</v>
      </c>
      <c r="G192" s="57"/>
      <c r="H192" s="79">
        <f>H193+H203+H209+H219+H228+H232+H247+H239+H241</f>
        <v>0</v>
      </c>
      <c r="I192" s="57"/>
      <c r="J192" s="79">
        <f>J193+J203+J209+J219+J228+J232+J247+J239+J241</f>
        <v>0</v>
      </c>
      <c r="K192" s="57"/>
      <c r="L192" s="79">
        <f>L193+L203+L209+L219+L228+L232+L247+L239+L241</f>
        <v>0</v>
      </c>
      <c r="M192" s="57"/>
      <c r="N192" s="79">
        <f>N193+N203+N209+N219+N228+N232+N247+N239+N241</f>
        <v>0</v>
      </c>
      <c r="O192" s="52">
        <f>D192+F192+H192+J192+L192+N192</f>
        <v>1905000</v>
      </c>
      <c r="Q192" s="385"/>
    </row>
    <row r="193" spans="1:15" ht="25.5" customHeight="1">
      <c r="A193" s="390">
        <v>4100</v>
      </c>
      <c r="B193" s="59" t="s">
        <v>353</v>
      </c>
      <c r="C193" s="60"/>
      <c r="D193" s="62">
        <f>SUM(D194:D202)</f>
        <v>0</v>
      </c>
      <c r="E193" s="60"/>
      <c r="F193" s="62">
        <f>SUM(F194:F202)</f>
        <v>0</v>
      </c>
      <c r="G193" s="60"/>
      <c r="H193" s="62">
        <f>SUM(H194:H202)</f>
        <v>0</v>
      </c>
      <c r="I193" s="60"/>
      <c r="J193" s="62">
        <f>SUM(J194:J202)</f>
        <v>0</v>
      </c>
      <c r="K193" s="60"/>
      <c r="L193" s="62">
        <f>SUM(L194:L202)</f>
        <v>0</v>
      </c>
      <c r="M193" s="60"/>
      <c r="N193" s="62">
        <f>SUM(N194:N202)</f>
        <v>0</v>
      </c>
      <c r="O193" s="52">
        <f t="shared" si="3"/>
        <v>0</v>
      </c>
    </row>
    <row r="194" spans="1:15" ht="25.5" customHeight="1">
      <c r="A194" s="53">
        <v>411</v>
      </c>
      <c r="B194" s="54" t="s">
        <v>151</v>
      </c>
      <c r="C194" s="378"/>
      <c r="D194" s="379"/>
      <c r="E194" s="378"/>
      <c r="F194" s="379"/>
      <c r="G194" s="378"/>
      <c r="H194" s="379"/>
      <c r="I194" s="378"/>
      <c r="J194" s="379"/>
      <c r="K194" s="378"/>
      <c r="L194" s="379"/>
      <c r="M194" s="378"/>
      <c r="N194" s="379"/>
      <c r="O194" s="52">
        <f t="shared" si="3"/>
        <v>0</v>
      </c>
    </row>
    <row r="195" spans="1:15" ht="25.5" customHeight="1">
      <c r="A195" s="53">
        <v>412</v>
      </c>
      <c r="B195" s="54" t="s">
        <v>152</v>
      </c>
      <c r="C195" s="378"/>
      <c r="D195" s="379"/>
      <c r="E195" s="378"/>
      <c r="F195" s="379"/>
      <c r="G195" s="378"/>
      <c r="H195" s="379"/>
      <c r="I195" s="378"/>
      <c r="J195" s="379"/>
      <c r="K195" s="378"/>
      <c r="L195" s="379"/>
      <c r="M195" s="378"/>
      <c r="N195" s="379"/>
      <c r="O195" s="52">
        <f t="shared" si="3"/>
        <v>0</v>
      </c>
    </row>
    <row r="196" spans="1:15" ht="25.5" customHeight="1">
      <c r="A196" s="53">
        <v>413</v>
      </c>
      <c r="B196" s="54" t="s">
        <v>153</v>
      </c>
      <c r="C196" s="378"/>
      <c r="D196" s="379"/>
      <c r="E196" s="378"/>
      <c r="F196" s="379"/>
      <c r="G196" s="378"/>
      <c r="H196" s="379"/>
      <c r="I196" s="378"/>
      <c r="J196" s="379"/>
      <c r="K196" s="378"/>
      <c r="L196" s="379"/>
      <c r="M196" s="378"/>
      <c r="N196" s="379"/>
      <c r="O196" s="52">
        <f t="shared" si="3"/>
        <v>0</v>
      </c>
    </row>
    <row r="197" spans="1:15" ht="25.5" customHeight="1">
      <c r="A197" s="53">
        <v>414</v>
      </c>
      <c r="B197" s="54" t="s">
        <v>333</v>
      </c>
      <c r="C197" s="378"/>
      <c r="D197" s="379"/>
      <c r="E197" s="378"/>
      <c r="F197" s="379"/>
      <c r="G197" s="378"/>
      <c r="H197" s="379"/>
      <c r="I197" s="378"/>
      <c r="J197" s="379"/>
      <c r="K197" s="378"/>
      <c r="L197" s="379"/>
      <c r="M197" s="378"/>
      <c r="N197" s="379"/>
      <c r="O197" s="52">
        <f t="shared" si="3"/>
        <v>0</v>
      </c>
    </row>
    <row r="198" spans="1:15" ht="25.5" customHeight="1">
      <c r="A198" s="53">
        <v>415</v>
      </c>
      <c r="B198" s="54" t="s">
        <v>298</v>
      </c>
      <c r="C198" s="378"/>
      <c r="D198" s="379"/>
      <c r="E198" s="378"/>
      <c r="F198" s="379"/>
      <c r="G198" s="378"/>
      <c r="H198" s="379"/>
      <c r="I198" s="378"/>
      <c r="J198" s="379"/>
      <c r="K198" s="378"/>
      <c r="L198" s="379"/>
      <c r="M198" s="378"/>
      <c r="N198" s="379"/>
      <c r="O198" s="52">
        <f t="shared" si="3"/>
        <v>0</v>
      </c>
    </row>
    <row r="199" spans="1:15" ht="25.5" customHeight="1">
      <c r="A199" s="53">
        <v>416</v>
      </c>
      <c r="B199" s="54" t="s">
        <v>154</v>
      </c>
      <c r="C199" s="378"/>
      <c r="D199" s="379"/>
      <c r="E199" s="378"/>
      <c r="F199" s="379"/>
      <c r="G199" s="378"/>
      <c r="H199" s="379"/>
      <c r="I199" s="378"/>
      <c r="J199" s="379"/>
      <c r="K199" s="378"/>
      <c r="L199" s="379"/>
      <c r="M199" s="378"/>
      <c r="N199" s="379"/>
      <c r="O199" s="52">
        <f t="shared" si="3"/>
        <v>0</v>
      </c>
    </row>
    <row r="200" spans="1:15" ht="25.5" customHeight="1">
      <c r="A200" s="53">
        <v>417</v>
      </c>
      <c r="B200" s="54" t="s">
        <v>155</v>
      </c>
      <c r="C200" s="378"/>
      <c r="D200" s="379"/>
      <c r="E200" s="378"/>
      <c r="F200" s="379"/>
      <c r="G200" s="378"/>
      <c r="H200" s="379"/>
      <c r="I200" s="378"/>
      <c r="J200" s="379"/>
      <c r="K200" s="378"/>
      <c r="L200" s="379"/>
      <c r="M200" s="378"/>
      <c r="N200" s="379"/>
      <c r="O200" s="52">
        <f t="shared" si="3"/>
        <v>0</v>
      </c>
    </row>
    <row r="201" spans="1:15" ht="25.5" customHeight="1">
      <c r="A201" s="53">
        <v>418</v>
      </c>
      <c r="B201" s="54" t="s">
        <v>156</v>
      </c>
      <c r="C201" s="378"/>
      <c r="D201" s="379"/>
      <c r="E201" s="378"/>
      <c r="F201" s="379"/>
      <c r="G201" s="378"/>
      <c r="H201" s="379"/>
      <c r="I201" s="378"/>
      <c r="J201" s="379"/>
      <c r="K201" s="378"/>
      <c r="L201" s="379"/>
      <c r="M201" s="378"/>
      <c r="N201" s="379"/>
      <c r="O201" s="52">
        <f t="shared" ref="O201:O275" si="4">D201+F201+H201+J201+L201+N201</f>
        <v>0</v>
      </c>
    </row>
    <row r="202" spans="1:15" ht="25.5" customHeight="1">
      <c r="A202" s="53">
        <v>419</v>
      </c>
      <c r="B202" s="54" t="s">
        <v>620</v>
      </c>
      <c r="C202" s="378"/>
      <c r="D202" s="379"/>
      <c r="E202" s="378"/>
      <c r="F202" s="379"/>
      <c r="G202" s="378"/>
      <c r="H202" s="379"/>
      <c r="I202" s="378"/>
      <c r="J202" s="379"/>
      <c r="K202" s="378"/>
      <c r="L202" s="379"/>
      <c r="M202" s="378"/>
      <c r="N202" s="379"/>
      <c r="O202" s="52">
        <f t="shared" si="4"/>
        <v>0</v>
      </c>
    </row>
    <row r="203" spans="1:15" ht="25.5" customHeight="1">
      <c r="A203" s="58">
        <v>4200</v>
      </c>
      <c r="B203" s="50" t="s">
        <v>614</v>
      </c>
      <c r="C203" s="51"/>
      <c r="D203" s="62">
        <f>SUM(D204:D208)</f>
        <v>1320000</v>
      </c>
      <c r="E203" s="51"/>
      <c r="F203" s="62">
        <f>SUM(F204:F208)</f>
        <v>0</v>
      </c>
      <c r="G203" s="51"/>
      <c r="H203" s="62">
        <f>SUM(H204:H208)</f>
        <v>0</v>
      </c>
      <c r="I203" s="51"/>
      <c r="J203" s="62">
        <f>SUM(J204:J208)</f>
        <v>0</v>
      </c>
      <c r="K203" s="51"/>
      <c r="L203" s="62">
        <f>SUM(L204:L208)</f>
        <v>0</v>
      </c>
      <c r="M203" s="51"/>
      <c r="N203" s="62">
        <f>SUM(N204:N208)</f>
        <v>0</v>
      </c>
      <c r="O203" s="52">
        <f t="shared" si="4"/>
        <v>1320000</v>
      </c>
    </row>
    <row r="204" spans="1:15" ht="25.5" customHeight="1">
      <c r="A204" s="53">
        <v>421</v>
      </c>
      <c r="B204" s="54" t="s">
        <v>615</v>
      </c>
      <c r="C204" s="84">
        <v>101</v>
      </c>
      <c r="D204" s="85">
        <v>1320000</v>
      </c>
      <c r="E204" s="378"/>
      <c r="F204" s="379"/>
      <c r="G204" s="378"/>
      <c r="H204" s="379"/>
      <c r="I204" s="378"/>
      <c r="J204" s="379"/>
      <c r="K204" s="378"/>
      <c r="L204" s="379"/>
      <c r="M204" s="378"/>
      <c r="N204" s="379"/>
      <c r="O204" s="52">
        <f t="shared" si="4"/>
        <v>1320000</v>
      </c>
    </row>
    <row r="205" spans="1:15" ht="25.5" customHeight="1">
      <c r="A205" s="53">
        <v>422</v>
      </c>
      <c r="B205" s="54" t="s">
        <v>334</v>
      </c>
      <c r="C205" s="378"/>
      <c r="D205" s="379"/>
      <c r="E205" s="378"/>
      <c r="F205" s="379"/>
      <c r="G205" s="378"/>
      <c r="H205" s="379"/>
      <c r="I205" s="378"/>
      <c r="J205" s="379"/>
      <c r="K205" s="378"/>
      <c r="L205" s="379"/>
      <c r="M205" s="378"/>
      <c r="N205" s="379"/>
      <c r="O205" s="52">
        <f t="shared" si="4"/>
        <v>0</v>
      </c>
    </row>
    <row r="206" spans="1:15" ht="25.5" customHeight="1">
      <c r="A206" s="53">
        <v>423</v>
      </c>
      <c r="B206" s="54" t="s">
        <v>616</v>
      </c>
      <c r="C206" s="378"/>
      <c r="D206" s="379"/>
      <c r="E206" s="378"/>
      <c r="F206" s="379"/>
      <c r="G206" s="378"/>
      <c r="H206" s="379"/>
      <c r="I206" s="378"/>
      <c r="J206" s="379"/>
      <c r="K206" s="378"/>
      <c r="L206" s="379"/>
      <c r="M206" s="378"/>
      <c r="N206" s="379"/>
      <c r="O206" s="52">
        <f t="shared" si="4"/>
        <v>0</v>
      </c>
    </row>
    <row r="207" spans="1:15" ht="25.5" customHeight="1">
      <c r="A207" s="53">
        <v>424</v>
      </c>
      <c r="B207" s="54" t="s">
        <v>617</v>
      </c>
      <c r="C207" s="378"/>
      <c r="D207" s="379"/>
      <c r="E207" s="378"/>
      <c r="F207" s="379"/>
      <c r="G207" s="378"/>
      <c r="H207" s="379"/>
      <c r="I207" s="378"/>
      <c r="J207" s="379"/>
      <c r="K207" s="378"/>
      <c r="L207" s="379"/>
      <c r="M207" s="378"/>
      <c r="N207" s="379"/>
      <c r="O207" s="52">
        <f t="shared" si="4"/>
        <v>0</v>
      </c>
    </row>
    <row r="208" spans="1:15" ht="25.5" customHeight="1">
      <c r="A208" s="53">
        <v>425</v>
      </c>
      <c r="B208" s="54" t="s">
        <v>335</v>
      </c>
      <c r="C208" s="378"/>
      <c r="D208" s="379"/>
      <c r="E208" s="378"/>
      <c r="F208" s="379"/>
      <c r="G208" s="378"/>
      <c r="H208" s="379"/>
      <c r="I208" s="378"/>
      <c r="J208" s="379"/>
      <c r="K208" s="378"/>
      <c r="L208" s="379"/>
      <c r="M208" s="378"/>
      <c r="N208" s="379"/>
      <c r="O208" s="52">
        <f t="shared" si="4"/>
        <v>0</v>
      </c>
    </row>
    <row r="209" spans="1:17" ht="25.5" customHeight="1">
      <c r="A209" s="58">
        <v>4300</v>
      </c>
      <c r="B209" s="50" t="s">
        <v>157</v>
      </c>
      <c r="C209" s="51"/>
      <c r="D209" s="62">
        <f>SUM(D210:D218)</f>
        <v>0</v>
      </c>
      <c r="E209" s="51"/>
      <c r="F209" s="62">
        <f>SUM(F210:F218)</f>
        <v>0</v>
      </c>
      <c r="G209" s="51"/>
      <c r="H209" s="62">
        <f>SUM(H210:H218)</f>
        <v>0</v>
      </c>
      <c r="I209" s="51"/>
      <c r="J209" s="62">
        <f>SUM(J210:J218)</f>
        <v>0</v>
      </c>
      <c r="K209" s="51"/>
      <c r="L209" s="62">
        <f>SUM(L210:L218)</f>
        <v>0</v>
      </c>
      <c r="M209" s="51"/>
      <c r="N209" s="62">
        <f>SUM(N210:N218)</f>
        <v>0</v>
      </c>
      <c r="O209" s="52">
        <f>D209+F209+H209+J209+L209+N209</f>
        <v>0</v>
      </c>
    </row>
    <row r="210" spans="1:17" ht="25.5" customHeight="1">
      <c r="A210" s="53">
        <v>431</v>
      </c>
      <c r="B210" s="54" t="s">
        <v>158</v>
      </c>
      <c r="C210" s="378"/>
      <c r="D210" s="379"/>
      <c r="E210" s="378"/>
      <c r="F210" s="379"/>
      <c r="G210" s="378"/>
      <c r="H210" s="379"/>
      <c r="I210" s="378"/>
      <c r="J210" s="379"/>
      <c r="K210" s="378"/>
      <c r="L210" s="379"/>
      <c r="M210" s="378"/>
      <c r="N210" s="379"/>
      <c r="O210" s="52">
        <f t="shared" si="4"/>
        <v>0</v>
      </c>
    </row>
    <row r="211" spans="1:17" ht="25.5" customHeight="1">
      <c r="A211" s="53">
        <v>432</v>
      </c>
      <c r="B211" s="54" t="s">
        <v>159</v>
      </c>
      <c r="C211" s="378"/>
      <c r="D211" s="379"/>
      <c r="E211" s="378"/>
      <c r="F211" s="379"/>
      <c r="G211" s="378"/>
      <c r="H211" s="379"/>
      <c r="I211" s="378"/>
      <c r="J211" s="379"/>
      <c r="K211" s="378"/>
      <c r="L211" s="379"/>
      <c r="M211" s="378"/>
      <c r="N211" s="379"/>
      <c r="O211" s="52">
        <f t="shared" si="4"/>
        <v>0</v>
      </c>
    </row>
    <row r="212" spans="1:17" ht="25.5" customHeight="1">
      <c r="A212" s="53">
        <v>433</v>
      </c>
      <c r="B212" s="54" t="s">
        <v>160</v>
      </c>
      <c r="C212" s="378"/>
      <c r="D212" s="379"/>
      <c r="E212" s="378"/>
      <c r="F212" s="379"/>
      <c r="G212" s="378"/>
      <c r="H212" s="379"/>
      <c r="I212" s="378"/>
      <c r="J212" s="379"/>
      <c r="K212" s="378"/>
      <c r="L212" s="379"/>
      <c r="M212" s="378"/>
      <c r="N212" s="379"/>
      <c r="O212" s="52">
        <f t="shared" si="4"/>
        <v>0</v>
      </c>
    </row>
    <row r="213" spans="1:17" ht="25.5" customHeight="1">
      <c r="A213" s="53">
        <v>434</v>
      </c>
      <c r="B213" s="54" t="s">
        <v>619</v>
      </c>
      <c r="C213" s="378"/>
      <c r="D213" s="379"/>
      <c r="E213" s="378"/>
      <c r="F213" s="379"/>
      <c r="G213" s="378"/>
      <c r="H213" s="379"/>
      <c r="I213" s="378"/>
      <c r="J213" s="379"/>
      <c r="K213" s="378"/>
      <c r="L213" s="379"/>
      <c r="M213" s="378"/>
      <c r="N213" s="379"/>
      <c r="O213" s="52">
        <f t="shared" si="4"/>
        <v>0</v>
      </c>
    </row>
    <row r="214" spans="1:17" ht="25.5" customHeight="1">
      <c r="A214" s="53">
        <v>435</v>
      </c>
      <c r="B214" s="54" t="s">
        <v>618</v>
      </c>
      <c r="C214" s="378"/>
      <c r="D214" s="379"/>
      <c r="E214" s="378"/>
      <c r="F214" s="379"/>
      <c r="G214" s="378"/>
      <c r="H214" s="379"/>
      <c r="I214" s="378"/>
      <c r="J214" s="379"/>
      <c r="K214" s="378"/>
      <c r="L214" s="379"/>
      <c r="M214" s="378"/>
      <c r="N214" s="379"/>
      <c r="O214" s="52">
        <f t="shared" si="4"/>
        <v>0</v>
      </c>
    </row>
    <row r="215" spans="1:17" ht="25.5" customHeight="1">
      <c r="A215" s="53">
        <v>436</v>
      </c>
      <c r="B215" s="54" t="s">
        <v>161</v>
      </c>
      <c r="C215" s="378"/>
      <c r="D215" s="379"/>
      <c r="E215" s="378"/>
      <c r="F215" s="379"/>
      <c r="G215" s="378"/>
      <c r="H215" s="379"/>
      <c r="I215" s="378"/>
      <c r="J215" s="379"/>
      <c r="K215" s="378"/>
      <c r="L215" s="379"/>
      <c r="M215" s="378"/>
      <c r="N215" s="379"/>
      <c r="O215" s="52">
        <f t="shared" si="4"/>
        <v>0</v>
      </c>
    </row>
    <row r="216" spans="1:17" ht="25.5" customHeight="1">
      <c r="A216" s="53">
        <v>437</v>
      </c>
      <c r="B216" s="54" t="s">
        <v>162</v>
      </c>
      <c r="C216" s="378"/>
      <c r="D216" s="379"/>
      <c r="E216" s="378"/>
      <c r="F216" s="379"/>
      <c r="G216" s="378"/>
      <c r="H216" s="379"/>
      <c r="I216" s="378"/>
      <c r="J216" s="379"/>
      <c r="K216" s="378"/>
      <c r="L216" s="379"/>
      <c r="M216" s="378"/>
      <c r="N216" s="379"/>
      <c r="O216" s="52">
        <f t="shared" si="4"/>
        <v>0</v>
      </c>
    </row>
    <row r="217" spans="1:17" s="385" customFormat="1" ht="25.5" customHeight="1">
      <c r="A217" s="53">
        <v>438</v>
      </c>
      <c r="B217" s="54" t="s">
        <v>1572</v>
      </c>
      <c r="C217" s="378"/>
      <c r="D217" s="379"/>
      <c r="E217" s="378"/>
      <c r="F217" s="379"/>
      <c r="G217" s="378"/>
      <c r="H217" s="379"/>
      <c r="I217" s="378"/>
      <c r="J217" s="379"/>
      <c r="K217" s="378"/>
      <c r="L217" s="379"/>
      <c r="M217" s="378"/>
      <c r="N217" s="379"/>
      <c r="O217" s="52"/>
      <c r="Q217"/>
    </row>
    <row r="218" spans="1:17" s="385" customFormat="1" ht="25.5" customHeight="1">
      <c r="A218" s="53">
        <v>439</v>
      </c>
      <c r="B218" s="54" t="s">
        <v>1143</v>
      </c>
      <c r="C218" s="378"/>
      <c r="D218" s="379"/>
      <c r="E218" s="378"/>
      <c r="F218" s="379"/>
      <c r="G218" s="378"/>
      <c r="H218" s="379"/>
      <c r="I218" s="378"/>
      <c r="J218" s="379"/>
      <c r="K218" s="378"/>
      <c r="L218" s="379"/>
      <c r="M218" s="378"/>
      <c r="N218" s="379"/>
      <c r="O218" s="52"/>
      <c r="Q218"/>
    </row>
    <row r="219" spans="1:17" ht="25.5" customHeight="1">
      <c r="A219" s="58">
        <v>4400</v>
      </c>
      <c r="B219" s="50" t="s">
        <v>163</v>
      </c>
      <c r="C219" s="51"/>
      <c r="D219" s="62">
        <f>SUM(D220:D227)</f>
        <v>585000</v>
      </c>
      <c r="E219" s="51"/>
      <c r="F219" s="62">
        <f>SUM(F220:F227)</f>
        <v>0</v>
      </c>
      <c r="G219" s="51"/>
      <c r="H219" s="62">
        <f>SUM(H220:H227)</f>
        <v>0</v>
      </c>
      <c r="I219" s="51"/>
      <c r="J219" s="62">
        <f>SUM(J220:J227)</f>
        <v>0</v>
      </c>
      <c r="K219" s="51"/>
      <c r="L219" s="62">
        <f>SUM(L220:L227)</f>
        <v>0</v>
      </c>
      <c r="M219" s="51"/>
      <c r="N219" s="62">
        <f>SUM(N220:N227)</f>
        <v>0</v>
      </c>
      <c r="O219" s="52">
        <f t="shared" si="4"/>
        <v>585000</v>
      </c>
      <c r="Q219" s="385"/>
    </row>
    <row r="220" spans="1:17" ht="25.5" customHeight="1">
      <c r="A220" s="53">
        <v>441</v>
      </c>
      <c r="B220" s="54" t="s">
        <v>164</v>
      </c>
      <c r="C220" s="84">
        <v>101</v>
      </c>
      <c r="D220" s="85">
        <v>25000</v>
      </c>
      <c r="E220" s="84"/>
      <c r="F220" s="85"/>
      <c r="G220" s="378"/>
      <c r="H220" s="379"/>
      <c r="I220" s="378"/>
      <c r="J220" s="379"/>
      <c r="K220" s="378"/>
      <c r="L220" s="379"/>
      <c r="M220" s="84"/>
      <c r="N220" s="85"/>
      <c r="O220" s="52">
        <f t="shared" si="4"/>
        <v>25000</v>
      </c>
      <c r="Q220" s="385"/>
    </row>
    <row r="221" spans="1:17" ht="25.5" customHeight="1">
      <c r="A221" s="53">
        <v>442</v>
      </c>
      <c r="B221" s="54" t="s">
        <v>165</v>
      </c>
      <c r="C221" s="84">
        <v>101</v>
      </c>
      <c r="D221" s="85">
        <v>40000</v>
      </c>
      <c r="E221" s="84"/>
      <c r="F221" s="85"/>
      <c r="G221" s="378"/>
      <c r="H221" s="379"/>
      <c r="I221" s="378"/>
      <c r="J221" s="379"/>
      <c r="K221" s="378"/>
      <c r="L221" s="379"/>
      <c r="M221" s="84"/>
      <c r="N221" s="85"/>
      <c r="O221" s="52">
        <f t="shared" si="4"/>
        <v>40000</v>
      </c>
    </row>
    <row r="222" spans="1:17" ht="25.5" customHeight="1">
      <c r="A222" s="53">
        <v>443</v>
      </c>
      <c r="B222" s="54" t="s">
        <v>299</v>
      </c>
      <c r="C222" s="84">
        <v>101</v>
      </c>
      <c r="D222" s="85">
        <v>120000</v>
      </c>
      <c r="E222" s="84"/>
      <c r="F222" s="85"/>
      <c r="G222" s="378"/>
      <c r="H222" s="379"/>
      <c r="I222" s="378"/>
      <c r="J222" s="379"/>
      <c r="K222" s="378"/>
      <c r="L222" s="379"/>
      <c r="M222" s="84"/>
      <c r="N222" s="85"/>
      <c r="O222" s="52">
        <f t="shared" si="4"/>
        <v>120000</v>
      </c>
    </row>
    <row r="223" spans="1:17" ht="25.5" customHeight="1">
      <c r="A223" s="53">
        <v>444</v>
      </c>
      <c r="B223" s="54" t="s">
        <v>336</v>
      </c>
      <c r="C223" s="84"/>
      <c r="D223" s="85"/>
      <c r="E223" s="84"/>
      <c r="F223" s="85"/>
      <c r="G223" s="378"/>
      <c r="H223" s="379"/>
      <c r="I223" s="378"/>
      <c r="J223" s="379"/>
      <c r="K223" s="378"/>
      <c r="L223" s="379"/>
      <c r="M223" s="84"/>
      <c r="N223" s="85"/>
      <c r="O223" s="52">
        <f t="shared" si="4"/>
        <v>0</v>
      </c>
    </row>
    <row r="224" spans="1:17" ht="25.5" customHeight="1">
      <c r="A224" s="53">
        <v>445</v>
      </c>
      <c r="B224" s="54" t="s">
        <v>621</v>
      </c>
      <c r="C224" s="84">
        <v>101</v>
      </c>
      <c r="D224" s="85">
        <v>400000</v>
      </c>
      <c r="E224" s="84"/>
      <c r="F224" s="85"/>
      <c r="G224" s="378"/>
      <c r="H224" s="379"/>
      <c r="I224" s="378"/>
      <c r="J224" s="379"/>
      <c r="K224" s="378"/>
      <c r="L224" s="379"/>
      <c r="M224" s="84"/>
      <c r="N224" s="85"/>
      <c r="O224" s="52">
        <f t="shared" si="4"/>
        <v>400000</v>
      </c>
    </row>
    <row r="225" spans="1:17" ht="25.5" customHeight="1">
      <c r="A225" s="53">
        <v>446</v>
      </c>
      <c r="B225" s="54" t="s">
        <v>300</v>
      </c>
      <c r="C225" s="84"/>
      <c r="D225" s="85"/>
      <c r="E225" s="84"/>
      <c r="F225" s="85"/>
      <c r="G225" s="378"/>
      <c r="H225" s="379"/>
      <c r="I225" s="378"/>
      <c r="J225" s="379"/>
      <c r="K225" s="378"/>
      <c r="L225" s="379"/>
      <c r="M225" s="84"/>
      <c r="N225" s="85"/>
      <c r="O225" s="52">
        <f t="shared" si="4"/>
        <v>0</v>
      </c>
    </row>
    <row r="226" spans="1:17" ht="25.5" customHeight="1">
      <c r="A226" s="53">
        <v>447</v>
      </c>
      <c r="B226" s="54" t="s">
        <v>1200</v>
      </c>
      <c r="C226" s="84"/>
      <c r="D226" s="85"/>
      <c r="E226" s="84"/>
      <c r="F226" s="85"/>
      <c r="G226" s="378"/>
      <c r="H226" s="379"/>
      <c r="I226" s="378"/>
      <c r="J226" s="379"/>
      <c r="K226" s="378"/>
      <c r="L226" s="379"/>
      <c r="M226" s="84"/>
      <c r="N226" s="85"/>
      <c r="O226" s="52">
        <f t="shared" si="4"/>
        <v>0</v>
      </c>
    </row>
    <row r="227" spans="1:17" ht="25.5" customHeight="1">
      <c r="A227" s="53">
        <v>448</v>
      </c>
      <c r="B227" s="54" t="s">
        <v>166</v>
      </c>
      <c r="C227" s="84"/>
      <c r="D227" s="85"/>
      <c r="E227" s="84"/>
      <c r="F227" s="85"/>
      <c r="G227" s="378"/>
      <c r="H227" s="379"/>
      <c r="I227" s="378"/>
      <c r="J227" s="379"/>
      <c r="K227" s="378"/>
      <c r="L227" s="379"/>
      <c r="M227" s="84"/>
      <c r="N227" s="85"/>
      <c r="O227" s="52">
        <f t="shared" si="4"/>
        <v>0</v>
      </c>
    </row>
    <row r="228" spans="1:17" ht="25.5" customHeight="1">
      <c r="A228" s="58">
        <v>4500</v>
      </c>
      <c r="B228" s="50" t="s">
        <v>167</v>
      </c>
      <c r="C228" s="51"/>
      <c r="D228" s="62">
        <f>SUM(D229:D231)</f>
        <v>0</v>
      </c>
      <c r="E228" s="51"/>
      <c r="F228" s="62">
        <f>SUM(F229:F231)</f>
        <v>0</v>
      </c>
      <c r="G228" s="51"/>
      <c r="H228" s="62">
        <f>SUM(H229:H231)</f>
        <v>0</v>
      </c>
      <c r="I228" s="51"/>
      <c r="J228" s="62">
        <f>SUM(J229:J231)</f>
        <v>0</v>
      </c>
      <c r="K228" s="51"/>
      <c r="L228" s="62">
        <f>SUM(L229:L231)</f>
        <v>0</v>
      </c>
      <c r="M228" s="51"/>
      <c r="N228" s="62">
        <f>SUM(N229:N231)</f>
        <v>0</v>
      </c>
      <c r="O228" s="52">
        <f t="shared" si="4"/>
        <v>0</v>
      </c>
    </row>
    <row r="229" spans="1:17" ht="25.5" customHeight="1">
      <c r="A229" s="53">
        <v>451</v>
      </c>
      <c r="B229" s="54" t="s">
        <v>168</v>
      </c>
      <c r="C229" s="84"/>
      <c r="D229" s="85"/>
      <c r="E229" s="378"/>
      <c r="F229" s="379"/>
      <c r="G229" s="378"/>
      <c r="H229" s="379"/>
      <c r="I229" s="378"/>
      <c r="J229" s="379"/>
      <c r="K229" s="378"/>
      <c r="L229" s="379"/>
      <c r="M229" s="84"/>
      <c r="N229" s="85"/>
      <c r="O229" s="52">
        <f t="shared" si="4"/>
        <v>0</v>
      </c>
    </row>
    <row r="230" spans="1:17" ht="25.5" customHeight="1">
      <c r="A230" s="53">
        <v>452</v>
      </c>
      <c r="B230" s="54" t="s">
        <v>169</v>
      </c>
      <c r="C230" s="84"/>
      <c r="D230" s="85"/>
      <c r="E230" s="378"/>
      <c r="F230" s="379"/>
      <c r="G230" s="378"/>
      <c r="H230" s="379"/>
      <c r="I230" s="378"/>
      <c r="J230" s="379"/>
      <c r="K230" s="378"/>
      <c r="L230" s="379"/>
      <c r="M230" s="84"/>
      <c r="N230" s="85"/>
      <c r="O230" s="52">
        <f t="shared" si="4"/>
        <v>0</v>
      </c>
    </row>
    <row r="231" spans="1:17" s="385" customFormat="1" ht="25.5" customHeight="1">
      <c r="A231" s="53">
        <v>459</v>
      </c>
      <c r="B231" s="54" t="s">
        <v>1573</v>
      </c>
      <c r="C231" s="84"/>
      <c r="D231" s="85"/>
      <c r="E231" s="378"/>
      <c r="F231" s="379"/>
      <c r="G231" s="378"/>
      <c r="H231" s="379"/>
      <c r="I231" s="378"/>
      <c r="J231" s="379"/>
      <c r="K231" s="378"/>
      <c r="L231" s="379"/>
      <c r="M231" s="84"/>
      <c r="N231" s="85"/>
      <c r="O231" s="52"/>
      <c r="Q231"/>
    </row>
    <row r="232" spans="1:17" ht="25.5" customHeight="1">
      <c r="A232" s="58">
        <v>4600</v>
      </c>
      <c r="B232" s="386" t="s">
        <v>1584</v>
      </c>
      <c r="C232" s="51"/>
      <c r="D232" s="62">
        <f>SUM(D233:D238)</f>
        <v>0</v>
      </c>
      <c r="E232" s="51"/>
      <c r="F232" s="62">
        <f>SUM(F233:F238)</f>
        <v>0</v>
      </c>
      <c r="G232" s="51"/>
      <c r="H232" s="62">
        <f>SUM(H233:H238)</f>
        <v>0</v>
      </c>
      <c r="I232" s="51"/>
      <c r="J232" s="62">
        <f>SUM(J233:J238)</f>
        <v>0</v>
      </c>
      <c r="K232" s="51"/>
      <c r="L232" s="62">
        <f>SUM(L233:L238)</f>
        <v>0</v>
      </c>
      <c r="M232" s="51"/>
      <c r="N232" s="62">
        <f>SUM(N233:N238)</f>
        <v>0</v>
      </c>
      <c r="O232" s="52">
        <f t="shared" si="4"/>
        <v>0</v>
      </c>
    </row>
    <row r="233" spans="1:17" ht="25.5" customHeight="1">
      <c r="A233" s="53">
        <v>461</v>
      </c>
      <c r="B233" s="54" t="s">
        <v>170</v>
      </c>
      <c r="C233" s="378"/>
      <c r="D233" s="379"/>
      <c r="E233" s="378"/>
      <c r="F233" s="379"/>
      <c r="G233" s="378"/>
      <c r="H233" s="379"/>
      <c r="I233" s="378"/>
      <c r="J233" s="379"/>
      <c r="K233" s="378"/>
      <c r="L233" s="379"/>
      <c r="M233" s="378"/>
      <c r="N233" s="379"/>
      <c r="O233" s="52">
        <f t="shared" si="4"/>
        <v>0</v>
      </c>
      <c r="Q233" s="385"/>
    </row>
    <row r="234" spans="1:17" ht="25.5" customHeight="1">
      <c r="A234" s="53">
        <v>462</v>
      </c>
      <c r="B234" s="54" t="s">
        <v>171</v>
      </c>
      <c r="C234" s="378"/>
      <c r="D234" s="379"/>
      <c r="E234" s="378"/>
      <c r="F234" s="379"/>
      <c r="G234" s="378"/>
      <c r="H234" s="379"/>
      <c r="I234" s="378"/>
      <c r="J234" s="379"/>
      <c r="K234" s="378"/>
      <c r="L234" s="379"/>
      <c r="M234" s="378"/>
      <c r="N234" s="379"/>
      <c r="O234" s="52">
        <f t="shared" si="4"/>
        <v>0</v>
      </c>
    </row>
    <row r="235" spans="1:17" ht="25.5" customHeight="1">
      <c r="A235" s="53">
        <v>463</v>
      </c>
      <c r="B235" s="54" t="s">
        <v>337</v>
      </c>
      <c r="C235" s="378"/>
      <c r="D235" s="379"/>
      <c r="E235" s="378"/>
      <c r="F235" s="379"/>
      <c r="G235" s="378"/>
      <c r="H235" s="379"/>
      <c r="I235" s="378"/>
      <c r="J235" s="379"/>
      <c r="K235" s="378"/>
      <c r="L235" s="379"/>
      <c r="M235" s="378"/>
      <c r="N235" s="379"/>
      <c r="O235" s="52">
        <f t="shared" si="4"/>
        <v>0</v>
      </c>
    </row>
    <row r="236" spans="1:17" ht="25.5" customHeight="1">
      <c r="A236" s="53">
        <v>464</v>
      </c>
      <c r="B236" s="54" t="s">
        <v>622</v>
      </c>
      <c r="C236" s="84"/>
      <c r="D236" s="85"/>
      <c r="E236" s="378"/>
      <c r="F236" s="379"/>
      <c r="G236" s="378"/>
      <c r="H236" s="379"/>
      <c r="I236" s="378"/>
      <c r="J236" s="379"/>
      <c r="K236" s="378"/>
      <c r="L236" s="379"/>
      <c r="M236" s="378"/>
      <c r="N236" s="379"/>
      <c r="O236" s="52">
        <f t="shared" si="4"/>
        <v>0</v>
      </c>
    </row>
    <row r="237" spans="1:17" ht="25.5" customHeight="1">
      <c r="A237" s="53">
        <v>465</v>
      </c>
      <c r="B237" s="54" t="s">
        <v>623</v>
      </c>
      <c r="C237" s="378"/>
      <c r="D237" s="379"/>
      <c r="E237" s="378"/>
      <c r="F237" s="379"/>
      <c r="G237" s="378"/>
      <c r="H237" s="379"/>
      <c r="I237" s="378"/>
      <c r="J237" s="379"/>
      <c r="K237" s="378"/>
      <c r="L237" s="379"/>
      <c r="M237" s="378"/>
      <c r="N237" s="379"/>
      <c r="O237" s="52">
        <f t="shared" si="4"/>
        <v>0</v>
      </c>
    </row>
    <row r="238" spans="1:17" ht="25.5" customHeight="1">
      <c r="A238" s="53">
        <v>466</v>
      </c>
      <c r="B238" s="54" t="s">
        <v>172</v>
      </c>
      <c r="C238" s="378"/>
      <c r="D238" s="379"/>
      <c r="E238" s="378"/>
      <c r="F238" s="379"/>
      <c r="G238" s="378"/>
      <c r="H238" s="379"/>
      <c r="I238" s="378"/>
      <c r="J238" s="379"/>
      <c r="K238" s="378"/>
      <c r="L238" s="379"/>
      <c r="M238" s="378"/>
      <c r="N238" s="379"/>
      <c r="O238" s="52">
        <f t="shared" si="4"/>
        <v>0</v>
      </c>
    </row>
    <row r="239" spans="1:17" s="385" customFormat="1" ht="25.5" customHeight="1">
      <c r="A239" s="58">
        <v>4700</v>
      </c>
      <c r="B239" s="50" t="s">
        <v>1574</v>
      </c>
      <c r="C239" s="391"/>
      <c r="D239" s="392">
        <f>SUM(D240)</f>
        <v>0</v>
      </c>
      <c r="E239" s="391"/>
      <c r="F239" s="392">
        <f>SUM(F240)</f>
        <v>0</v>
      </c>
      <c r="G239" s="391"/>
      <c r="H239" s="392">
        <f>SUM(H240)</f>
        <v>0</v>
      </c>
      <c r="I239" s="391"/>
      <c r="J239" s="392">
        <f>SUM(J240)</f>
        <v>0</v>
      </c>
      <c r="K239" s="391"/>
      <c r="L239" s="392">
        <f>SUM(L240)</f>
        <v>0</v>
      </c>
      <c r="M239" s="391"/>
      <c r="N239" s="392">
        <f>SUM(N240)</f>
        <v>0</v>
      </c>
      <c r="O239" s="52">
        <f t="shared" si="4"/>
        <v>0</v>
      </c>
      <c r="Q239"/>
    </row>
    <row r="240" spans="1:17" s="385" customFormat="1" ht="25.5" customHeight="1">
      <c r="A240" s="53">
        <v>471</v>
      </c>
      <c r="B240" s="54" t="s">
        <v>1575</v>
      </c>
      <c r="C240" s="378"/>
      <c r="D240" s="379"/>
      <c r="E240" s="378"/>
      <c r="F240" s="379"/>
      <c r="G240" s="378"/>
      <c r="H240" s="379"/>
      <c r="I240" s="378"/>
      <c r="J240" s="379"/>
      <c r="K240" s="378"/>
      <c r="L240" s="379"/>
      <c r="M240" s="378"/>
      <c r="N240" s="379"/>
      <c r="O240" s="52">
        <f t="shared" si="4"/>
        <v>0</v>
      </c>
      <c r="Q240"/>
    </row>
    <row r="241" spans="1:17" s="385" customFormat="1" ht="25.5" customHeight="1">
      <c r="A241" s="58">
        <v>4800</v>
      </c>
      <c r="B241" s="50" t="s">
        <v>1576</v>
      </c>
      <c r="C241" s="391"/>
      <c r="D241" s="392">
        <f>SUM(D242:D246)</f>
        <v>0</v>
      </c>
      <c r="E241" s="391"/>
      <c r="F241" s="392">
        <f>SUM(F242:F246)</f>
        <v>0</v>
      </c>
      <c r="G241" s="391"/>
      <c r="H241" s="392">
        <f>SUM(H242:H246)</f>
        <v>0</v>
      </c>
      <c r="I241" s="391"/>
      <c r="J241" s="392">
        <f>SUM(J242:J246)</f>
        <v>0</v>
      </c>
      <c r="K241" s="391"/>
      <c r="L241" s="392">
        <f>SUM(L242:L246)</f>
        <v>0</v>
      </c>
      <c r="M241" s="391"/>
      <c r="N241" s="392">
        <f>SUM(N242:N246)</f>
        <v>0</v>
      </c>
      <c r="O241" s="52">
        <f t="shared" si="4"/>
        <v>0</v>
      </c>
    </row>
    <row r="242" spans="1:17" s="385" customFormat="1" ht="25.5" customHeight="1">
      <c r="A242" s="53">
        <v>481</v>
      </c>
      <c r="B242" s="54" t="s">
        <v>1577</v>
      </c>
      <c r="C242" s="84"/>
      <c r="D242" s="85"/>
      <c r="E242" s="378"/>
      <c r="F242" s="379"/>
      <c r="G242" s="378"/>
      <c r="H242" s="379"/>
      <c r="I242" s="378"/>
      <c r="J242" s="379"/>
      <c r="K242" s="378"/>
      <c r="L242" s="379"/>
      <c r="M242" s="378"/>
      <c r="N242" s="379"/>
      <c r="O242" s="378"/>
      <c r="P242" s="379"/>
    </row>
    <row r="243" spans="1:17" s="385" customFormat="1" ht="25.5" customHeight="1">
      <c r="A243" s="53">
        <v>482</v>
      </c>
      <c r="B243" s="54" t="s">
        <v>1585</v>
      </c>
      <c r="C243" s="378"/>
      <c r="D243" s="379"/>
      <c r="E243" s="378"/>
      <c r="F243" s="379"/>
      <c r="G243" s="378"/>
      <c r="H243" s="379"/>
      <c r="I243" s="378"/>
      <c r="J243" s="379"/>
      <c r="K243" s="378"/>
      <c r="L243" s="379"/>
      <c r="M243" s="378"/>
      <c r="N243" s="379"/>
      <c r="O243" s="52">
        <f t="shared" si="4"/>
        <v>0</v>
      </c>
    </row>
    <row r="244" spans="1:17" s="385" customFormat="1" ht="25.5" customHeight="1">
      <c r="A244" s="53">
        <v>483</v>
      </c>
      <c r="B244" s="54" t="s">
        <v>1586</v>
      </c>
      <c r="C244" s="84"/>
      <c r="D244" s="85"/>
      <c r="E244" s="378"/>
      <c r="F244" s="379"/>
      <c r="G244" s="378"/>
      <c r="H244" s="379"/>
      <c r="I244" s="378"/>
      <c r="J244" s="379"/>
      <c r="K244" s="378"/>
      <c r="L244" s="379"/>
      <c r="M244" s="378"/>
      <c r="N244" s="379"/>
      <c r="O244" s="378"/>
      <c r="P244" s="379"/>
    </row>
    <row r="245" spans="1:17" s="385" customFormat="1" ht="25.5" customHeight="1">
      <c r="A245" s="53">
        <v>484</v>
      </c>
      <c r="B245" s="54" t="s">
        <v>1587</v>
      </c>
      <c r="C245" s="84"/>
      <c r="D245" s="85"/>
      <c r="E245" s="378"/>
      <c r="F245" s="379"/>
      <c r="G245" s="378"/>
      <c r="H245" s="379"/>
      <c r="I245" s="378"/>
      <c r="J245" s="379"/>
      <c r="K245" s="378"/>
      <c r="L245" s="379"/>
      <c r="M245" s="378"/>
      <c r="N245" s="379"/>
      <c r="O245" s="378"/>
      <c r="P245" s="379"/>
    </row>
    <row r="246" spans="1:17" s="385" customFormat="1" ht="25.5" customHeight="1">
      <c r="A246" s="53">
        <v>485</v>
      </c>
      <c r="B246" s="54" t="s">
        <v>1578</v>
      </c>
      <c r="C246" s="378"/>
      <c r="D246" s="379"/>
      <c r="E246" s="378"/>
      <c r="F246" s="379"/>
      <c r="G246" s="378"/>
      <c r="H246" s="379"/>
      <c r="I246" s="378"/>
      <c r="J246" s="379"/>
      <c r="K246" s="378"/>
      <c r="L246" s="379"/>
      <c r="M246" s="378"/>
      <c r="N246" s="379"/>
      <c r="O246" s="378"/>
      <c r="P246" s="379"/>
    </row>
    <row r="247" spans="1:17" ht="25.5" customHeight="1">
      <c r="A247" s="58">
        <v>4900</v>
      </c>
      <c r="B247" s="50" t="s">
        <v>173</v>
      </c>
      <c r="C247" s="51"/>
      <c r="D247" s="62">
        <f>SUM(D248:D250)</f>
        <v>0</v>
      </c>
      <c r="E247" s="51"/>
      <c r="F247" s="62">
        <f>SUM(F248:F250)</f>
        <v>0</v>
      </c>
      <c r="G247" s="51"/>
      <c r="H247" s="62">
        <f>SUM(H248:H250)</f>
        <v>0</v>
      </c>
      <c r="I247" s="51"/>
      <c r="J247" s="62">
        <f>SUM(J248:J250)</f>
        <v>0</v>
      </c>
      <c r="K247" s="51"/>
      <c r="L247" s="62">
        <f>SUM(L248:L250)</f>
        <v>0</v>
      </c>
      <c r="M247" s="51"/>
      <c r="N247" s="62">
        <f>SUM(N248:N250)</f>
        <v>0</v>
      </c>
      <c r="O247" s="52">
        <f t="shared" si="4"/>
        <v>0</v>
      </c>
      <c r="Q247" s="385"/>
    </row>
    <row r="248" spans="1:17" ht="25.5" customHeight="1">
      <c r="A248" s="53">
        <v>491</v>
      </c>
      <c r="B248" s="54" t="s">
        <v>174</v>
      </c>
      <c r="C248" s="378"/>
      <c r="D248" s="379"/>
      <c r="E248" s="378"/>
      <c r="F248" s="379"/>
      <c r="G248" s="378"/>
      <c r="H248" s="379"/>
      <c r="I248" s="378"/>
      <c r="J248" s="379"/>
      <c r="K248" s="378"/>
      <c r="L248" s="379"/>
      <c r="M248" s="378"/>
      <c r="N248" s="379"/>
      <c r="O248" s="52">
        <f t="shared" si="4"/>
        <v>0</v>
      </c>
      <c r="Q248" s="385"/>
    </row>
    <row r="249" spans="1:17" ht="25.5" customHeight="1">
      <c r="A249" s="53">
        <v>492</v>
      </c>
      <c r="B249" s="54" t="s">
        <v>175</v>
      </c>
      <c r="C249" s="378"/>
      <c r="D249" s="379"/>
      <c r="E249" s="378"/>
      <c r="F249" s="379"/>
      <c r="G249" s="378"/>
      <c r="H249" s="379"/>
      <c r="I249" s="378"/>
      <c r="J249" s="379"/>
      <c r="K249" s="378"/>
      <c r="L249" s="379"/>
      <c r="M249" s="378"/>
      <c r="N249" s="379"/>
      <c r="O249" s="52">
        <f t="shared" si="4"/>
        <v>0</v>
      </c>
    </row>
    <row r="250" spans="1:17" ht="25.5" customHeight="1">
      <c r="A250" s="53">
        <v>493</v>
      </c>
      <c r="B250" s="54" t="s">
        <v>185</v>
      </c>
      <c r="C250" s="378"/>
      <c r="D250" s="379"/>
      <c r="E250" s="378"/>
      <c r="F250" s="379"/>
      <c r="G250" s="378"/>
      <c r="H250" s="379"/>
      <c r="I250" s="378"/>
      <c r="J250" s="379"/>
      <c r="K250" s="378"/>
      <c r="L250" s="379"/>
      <c r="M250" s="378"/>
      <c r="N250" s="379"/>
      <c r="O250" s="52">
        <f t="shared" si="4"/>
        <v>0</v>
      </c>
    </row>
    <row r="251" spans="1:17" ht="25.5" customHeight="1">
      <c r="A251" s="389">
        <v>5000</v>
      </c>
      <c r="B251" s="393" t="s">
        <v>1588</v>
      </c>
      <c r="C251" s="57"/>
      <c r="D251" s="79">
        <f>D252+D259+D264+D267+D274+D276+D285+D295+D300</f>
        <v>22899</v>
      </c>
      <c r="E251" s="57"/>
      <c r="F251" s="79">
        <f>F252+F259+F264+F267+F274+F276+F285+F295+F300</f>
        <v>0</v>
      </c>
      <c r="G251" s="57"/>
      <c r="H251" s="79">
        <f>H252+H259+H264+H267+H274+H276+H285+H295+H300</f>
        <v>0</v>
      </c>
      <c r="I251" s="57"/>
      <c r="J251" s="79">
        <f>J252+J259+J264+J267+J274+J276+J285+J295+J300</f>
        <v>0</v>
      </c>
      <c r="K251" s="57"/>
      <c r="L251" s="79">
        <f>L252+L259+L264+L267+L274+L276+L285+L295+L300</f>
        <v>0</v>
      </c>
      <c r="M251" s="57"/>
      <c r="N251" s="79">
        <f>N252+N259+N264+N267+N274+N276+N285+N295+N300</f>
        <v>0</v>
      </c>
      <c r="O251" s="52">
        <f t="shared" si="4"/>
        <v>22899</v>
      </c>
    </row>
    <row r="252" spans="1:17" ht="25.5" customHeight="1">
      <c r="A252" s="58">
        <v>5100</v>
      </c>
      <c r="B252" s="50" t="s">
        <v>1368</v>
      </c>
      <c r="C252" s="51"/>
      <c r="D252" s="62">
        <f>SUM(D253:D258)</f>
        <v>15000</v>
      </c>
      <c r="E252" s="51"/>
      <c r="F252" s="62">
        <f>SUM(F253:F258)</f>
        <v>0</v>
      </c>
      <c r="G252" s="51"/>
      <c r="H252" s="62">
        <f>SUM(H253:H258)</f>
        <v>0</v>
      </c>
      <c r="I252" s="51"/>
      <c r="J252" s="62">
        <f>SUM(J253:J258)</f>
        <v>0</v>
      </c>
      <c r="K252" s="51"/>
      <c r="L252" s="62">
        <f>SUM(L253:L258)</f>
        <v>0</v>
      </c>
      <c r="M252" s="51"/>
      <c r="N252" s="62">
        <f>SUM(N253:N258)</f>
        <v>0</v>
      </c>
      <c r="O252" s="52">
        <f t="shared" si="4"/>
        <v>15000</v>
      </c>
    </row>
    <row r="253" spans="1:17" ht="25.5" customHeight="1">
      <c r="A253" s="53">
        <v>511</v>
      </c>
      <c r="B253" s="54" t="s">
        <v>176</v>
      </c>
      <c r="C253" s="84">
        <v>101</v>
      </c>
      <c r="D253" s="85">
        <v>5000</v>
      </c>
      <c r="E253" s="84"/>
      <c r="F253" s="85"/>
      <c r="G253" s="378"/>
      <c r="H253" s="379"/>
      <c r="I253" s="378"/>
      <c r="J253" s="379"/>
      <c r="K253" s="84"/>
      <c r="L253" s="85"/>
      <c r="M253" s="84"/>
      <c r="N253" s="85"/>
      <c r="O253" s="52">
        <f t="shared" si="4"/>
        <v>5000</v>
      </c>
    </row>
    <row r="254" spans="1:17" ht="25.5" customHeight="1">
      <c r="A254" s="53">
        <v>512</v>
      </c>
      <c r="B254" s="54" t="s">
        <v>177</v>
      </c>
      <c r="C254" s="84"/>
      <c r="D254" s="85"/>
      <c r="E254" s="84"/>
      <c r="F254" s="85"/>
      <c r="G254" s="378"/>
      <c r="H254" s="379"/>
      <c r="I254" s="378"/>
      <c r="J254" s="379"/>
      <c r="K254" s="84"/>
      <c r="L254" s="85"/>
      <c r="M254" s="84"/>
      <c r="N254" s="85"/>
      <c r="O254" s="52">
        <f t="shared" si="4"/>
        <v>0</v>
      </c>
    </row>
    <row r="255" spans="1:17" ht="25.5" customHeight="1">
      <c r="A255" s="53">
        <v>513</v>
      </c>
      <c r="B255" s="54" t="s">
        <v>338</v>
      </c>
      <c r="C255" s="84"/>
      <c r="D255" s="85"/>
      <c r="E255" s="84"/>
      <c r="F255" s="85"/>
      <c r="G255" s="378"/>
      <c r="H255" s="379"/>
      <c r="I255" s="378"/>
      <c r="J255" s="379"/>
      <c r="K255" s="84"/>
      <c r="L255" s="85"/>
      <c r="M255" s="84"/>
      <c r="N255" s="85"/>
      <c r="O255" s="52">
        <f t="shared" si="4"/>
        <v>0</v>
      </c>
    </row>
    <row r="256" spans="1:17" ht="25.5" customHeight="1">
      <c r="A256" s="53">
        <v>514</v>
      </c>
      <c r="B256" s="54" t="s">
        <v>1202</v>
      </c>
      <c r="C256" s="84"/>
      <c r="D256" s="85"/>
      <c r="E256" s="84"/>
      <c r="F256" s="85"/>
      <c r="G256" s="378"/>
      <c r="H256" s="379"/>
      <c r="I256" s="378"/>
      <c r="J256" s="379"/>
      <c r="K256" s="84"/>
      <c r="L256" s="85"/>
      <c r="M256" s="84"/>
      <c r="N256" s="85"/>
      <c r="O256" s="52">
        <f t="shared" si="4"/>
        <v>0</v>
      </c>
    </row>
    <row r="257" spans="1:15" ht="25.5" customHeight="1">
      <c r="A257" s="53">
        <v>515</v>
      </c>
      <c r="B257" s="54" t="s">
        <v>178</v>
      </c>
      <c r="C257" s="84">
        <v>101</v>
      </c>
      <c r="D257" s="85">
        <v>10000</v>
      </c>
      <c r="E257" s="84"/>
      <c r="F257" s="85"/>
      <c r="G257" s="378"/>
      <c r="H257" s="379"/>
      <c r="I257" s="378"/>
      <c r="J257" s="379"/>
      <c r="K257" s="84"/>
      <c r="L257" s="85"/>
      <c r="M257" s="84"/>
      <c r="N257" s="85"/>
      <c r="O257" s="52">
        <f t="shared" si="4"/>
        <v>10000</v>
      </c>
    </row>
    <row r="258" spans="1:15" ht="25.5" customHeight="1">
      <c r="A258" s="53">
        <v>519</v>
      </c>
      <c r="B258" s="54" t="s">
        <v>179</v>
      </c>
      <c r="C258" s="84"/>
      <c r="D258" s="85"/>
      <c r="E258" s="84"/>
      <c r="F258" s="85"/>
      <c r="G258" s="378"/>
      <c r="H258" s="379"/>
      <c r="I258" s="378"/>
      <c r="J258" s="379"/>
      <c r="K258" s="84"/>
      <c r="L258" s="85"/>
      <c r="M258" s="84"/>
      <c r="N258" s="85"/>
      <c r="O258" s="52">
        <f t="shared" si="4"/>
        <v>0</v>
      </c>
    </row>
    <row r="259" spans="1:15" ht="25.5" customHeight="1">
      <c r="A259" s="58">
        <v>5200</v>
      </c>
      <c r="B259" s="50" t="s">
        <v>180</v>
      </c>
      <c r="C259" s="51"/>
      <c r="D259" s="62">
        <f>SUM(D260:D263)</f>
        <v>7899</v>
      </c>
      <c r="E259" s="51"/>
      <c r="F259" s="62">
        <f>SUM(F260:F263)</f>
        <v>0</v>
      </c>
      <c r="G259" s="51"/>
      <c r="H259" s="62">
        <f>SUM(H260:H263)</f>
        <v>0</v>
      </c>
      <c r="I259" s="51"/>
      <c r="J259" s="62">
        <f>SUM(J260:J263)</f>
        <v>0</v>
      </c>
      <c r="K259" s="51"/>
      <c r="L259" s="62">
        <f>SUM(L260:L263)</f>
        <v>0</v>
      </c>
      <c r="M259" s="51"/>
      <c r="N259" s="62">
        <f>SUM(N260:N263)</f>
        <v>0</v>
      </c>
      <c r="O259" s="52">
        <f t="shared" si="4"/>
        <v>7899</v>
      </c>
    </row>
    <row r="260" spans="1:15" ht="25.5" customHeight="1">
      <c r="A260" s="53">
        <v>521</v>
      </c>
      <c r="B260" s="54" t="s">
        <v>339</v>
      </c>
      <c r="C260" s="84"/>
      <c r="D260" s="85"/>
      <c r="E260" s="84"/>
      <c r="F260" s="85"/>
      <c r="G260" s="378"/>
      <c r="H260" s="379"/>
      <c r="I260" s="378"/>
      <c r="J260" s="379"/>
      <c r="K260" s="84"/>
      <c r="L260" s="85"/>
      <c r="M260" s="84"/>
      <c r="N260" s="85"/>
      <c r="O260" s="52">
        <f t="shared" si="4"/>
        <v>0</v>
      </c>
    </row>
    <row r="261" spans="1:15" ht="25.5" customHeight="1">
      <c r="A261" s="53">
        <v>522</v>
      </c>
      <c r="B261" s="54" t="s">
        <v>181</v>
      </c>
      <c r="C261" s="84"/>
      <c r="D261" s="85"/>
      <c r="E261" s="84"/>
      <c r="F261" s="85"/>
      <c r="G261" s="378"/>
      <c r="H261" s="379"/>
      <c r="I261" s="378"/>
      <c r="J261" s="379"/>
      <c r="K261" s="84"/>
      <c r="L261" s="85"/>
      <c r="M261" s="84"/>
      <c r="N261" s="85"/>
      <c r="O261" s="52">
        <f t="shared" si="4"/>
        <v>0</v>
      </c>
    </row>
    <row r="262" spans="1:15" ht="25.5" customHeight="1">
      <c r="A262" s="53">
        <v>523</v>
      </c>
      <c r="B262" s="54" t="s">
        <v>1204</v>
      </c>
      <c r="C262" s="84">
        <v>101</v>
      </c>
      <c r="D262" s="85">
        <v>7899</v>
      </c>
      <c r="E262" s="84"/>
      <c r="F262" s="85"/>
      <c r="G262" s="378"/>
      <c r="H262" s="379"/>
      <c r="I262" s="378"/>
      <c r="J262" s="379"/>
      <c r="K262" s="84"/>
      <c r="L262" s="85"/>
      <c r="M262" s="84"/>
      <c r="N262" s="85"/>
      <c r="O262" s="52">
        <f t="shared" si="4"/>
        <v>7899</v>
      </c>
    </row>
    <row r="263" spans="1:15" ht="25.5" customHeight="1">
      <c r="A263" s="53">
        <v>529</v>
      </c>
      <c r="B263" s="54" t="s">
        <v>182</v>
      </c>
      <c r="C263" s="84"/>
      <c r="D263" s="85"/>
      <c r="E263" s="84"/>
      <c r="F263" s="85"/>
      <c r="G263" s="378"/>
      <c r="H263" s="379"/>
      <c r="I263" s="378"/>
      <c r="J263" s="379"/>
      <c r="K263" s="84"/>
      <c r="L263" s="85"/>
      <c r="M263" s="84"/>
      <c r="N263" s="85"/>
      <c r="O263" s="52">
        <f t="shared" si="4"/>
        <v>0</v>
      </c>
    </row>
    <row r="264" spans="1:15" ht="25.5" customHeight="1">
      <c r="A264" s="58">
        <v>5300</v>
      </c>
      <c r="B264" s="50" t="s">
        <v>317</v>
      </c>
      <c r="C264" s="51"/>
      <c r="D264" s="62">
        <f>SUM(D265:D266)</f>
        <v>0</v>
      </c>
      <c r="E264" s="51"/>
      <c r="F264" s="62">
        <f>SUM(F265:F266)</f>
        <v>0</v>
      </c>
      <c r="G264" s="51"/>
      <c r="H264" s="62">
        <f>SUM(H265:H266)</f>
        <v>0</v>
      </c>
      <c r="I264" s="51"/>
      <c r="J264" s="62">
        <f>SUM(J265:J266)</f>
        <v>0</v>
      </c>
      <c r="K264" s="51"/>
      <c r="L264" s="62">
        <f>SUM(L265:L266)</f>
        <v>0</v>
      </c>
      <c r="M264" s="51"/>
      <c r="N264" s="62">
        <f>SUM(N265:N266)</f>
        <v>0</v>
      </c>
      <c r="O264" s="52">
        <f t="shared" si="4"/>
        <v>0</v>
      </c>
    </row>
    <row r="265" spans="1:15" ht="25.5" customHeight="1">
      <c r="A265" s="53">
        <v>531</v>
      </c>
      <c r="B265" s="54" t="s">
        <v>183</v>
      </c>
      <c r="C265" s="84"/>
      <c r="D265" s="85"/>
      <c r="E265" s="84"/>
      <c r="F265" s="85"/>
      <c r="G265" s="378"/>
      <c r="H265" s="379"/>
      <c r="I265" s="378"/>
      <c r="J265" s="379"/>
      <c r="K265" s="84"/>
      <c r="L265" s="85"/>
      <c r="M265" s="84"/>
      <c r="N265" s="85"/>
      <c r="O265" s="52">
        <f t="shared" si="4"/>
        <v>0</v>
      </c>
    </row>
    <row r="266" spans="1:15" ht="25.5" customHeight="1">
      <c r="A266" s="53">
        <v>532</v>
      </c>
      <c r="B266" s="54" t="s">
        <v>184</v>
      </c>
      <c r="C266" s="84"/>
      <c r="D266" s="85"/>
      <c r="E266" s="84"/>
      <c r="F266" s="85"/>
      <c r="G266" s="378"/>
      <c r="H266" s="379"/>
      <c r="I266" s="378"/>
      <c r="J266" s="379"/>
      <c r="K266" s="84"/>
      <c r="L266" s="85"/>
      <c r="M266" s="84"/>
      <c r="N266" s="85"/>
      <c r="O266" s="52">
        <f t="shared" si="4"/>
        <v>0</v>
      </c>
    </row>
    <row r="267" spans="1:15" ht="25.5" customHeight="1">
      <c r="A267" s="58">
        <v>5400</v>
      </c>
      <c r="B267" s="50" t="s">
        <v>1353</v>
      </c>
      <c r="C267" s="51"/>
      <c r="D267" s="62">
        <f>SUM(D268:D273)</f>
        <v>0</v>
      </c>
      <c r="E267" s="51"/>
      <c r="F267" s="62">
        <f>SUM(F268:F273)</f>
        <v>0</v>
      </c>
      <c r="G267" s="51"/>
      <c r="H267" s="62">
        <f>SUM(H268:H273)</f>
        <v>0</v>
      </c>
      <c r="I267" s="51"/>
      <c r="J267" s="62">
        <f>SUM(J268:J273)</f>
        <v>0</v>
      </c>
      <c r="K267" s="51"/>
      <c r="L267" s="62">
        <f>SUM(L268:L273)</f>
        <v>0</v>
      </c>
      <c r="M267" s="51"/>
      <c r="N267" s="62">
        <f>SUM(N268:N273)</f>
        <v>0</v>
      </c>
      <c r="O267" s="52">
        <f t="shared" si="4"/>
        <v>0</v>
      </c>
    </row>
    <row r="268" spans="1:15" ht="25.5" customHeight="1">
      <c r="A268" s="53">
        <v>541</v>
      </c>
      <c r="B268" s="54" t="s">
        <v>1580</v>
      </c>
      <c r="C268" s="84"/>
      <c r="D268" s="85"/>
      <c r="E268" s="84"/>
      <c r="F268" s="85"/>
      <c r="G268" s="378"/>
      <c r="H268" s="379"/>
      <c r="I268" s="378"/>
      <c r="J268" s="379"/>
      <c r="K268" s="84"/>
      <c r="L268" s="85"/>
      <c r="M268" s="84"/>
      <c r="N268" s="85"/>
      <c r="O268" s="52">
        <f t="shared" si="4"/>
        <v>0</v>
      </c>
    </row>
    <row r="269" spans="1:15" ht="25.5" customHeight="1">
      <c r="A269" s="53">
        <v>542</v>
      </c>
      <c r="B269" s="54" t="s">
        <v>301</v>
      </c>
      <c r="C269" s="84"/>
      <c r="D269" s="85"/>
      <c r="E269" s="84"/>
      <c r="F269" s="85"/>
      <c r="G269" s="378"/>
      <c r="H269" s="379"/>
      <c r="I269" s="378"/>
      <c r="J269" s="379"/>
      <c r="K269" s="84"/>
      <c r="L269" s="85"/>
      <c r="M269" s="84"/>
      <c r="N269" s="85"/>
      <c r="O269" s="52">
        <f t="shared" si="4"/>
        <v>0</v>
      </c>
    </row>
    <row r="270" spans="1:15" ht="25.5" customHeight="1">
      <c r="A270" s="53">
        <v>543</v>
      </c>
      <c r="B270" s="54" t="s">
        <v>187</v>
      </c>
      <c r="C270" s="84"/>
      <c r="D270" s="85"/>
      <c r="E270" s="84"/>
      <c r="F270" s="85"/>
      <c r="G270" s="378"/>
      <c r="H270" s="379"/>
      <c r="I270" s="378"/>
      <c r="J270" s="379"/>
      <c r="K270" s="84"/>
      <c r="L270" s="85"/>
      <c r="M270" s="84"/>
      <c r="N270" s="85"/>
      <c r="O270" s="52">
        <f t="shared" si="4"/>
        <v>0</v>
      </c>
    </row>
    <row r="271" spans="1:15" ht="25.5" customHeight="1">
      <c r="A271" s="53">
        <v>544</v>
      </c>
      <c r="B271" s="54" t="s">
        <v>188</v>
      </c>
      <c r="C271" s="84"/>
      <c r="D271" s="85"/>
      <c r="E271" s="84"/>
      <c r="F271" s="85"/>
      <c r="G271" s="378"/>
      <c r="H271" s="379"/>
      <c r="I271" s="378"/>
      <c r="J271" s="379"/>
      <c r="K271" s="84"/>
      <c r="L271" s="85"/>
      <c r="M271" s="84"/>
      <c r="N271" s="85"/>
      <c r="O271" s="52">
        <f t="shared" si="4"/>
        <v>0</v>
      </c>
    </row>
    <row r="272" spans="1:15" ht="25.5" customHeight="1">
      <c r="A272" s="53">
        <v>545</v>
      </c>
      <c r="B272" s="54" t="s">
        <v>189</v>
      </c>
      <c r="C272" s="84"/>
      <c r="D272" s="85"/>
      <c r="E272" s="84"/>
      <c r="F272" s="85"/>
      <c r="G272" s="378"/>
      <c r="H272" s="379"/>
      <c r="I272" s="378"/>
      <c r="J272" s="379"/>
      <c r="K272" s="84"/>
      <c r="L272" s="85"/>
      <c r="M272" s="84"/>
      <c r="N272" s="85"/>
      <c r="O272" s="52">
        <f t="shared" si="4"/>
        <v>0</v>
      </c>
    </row>
    <row r="273" spans="1:15" ht="25.5" customHeight="1">
      <c r="A273" s="53">
        <v>549</v>
      </c>
      <c r="B273" s="54" t="s">
        <v>190</v>
      </c>
      <c r="C273" s="84"/>
      <c r="D273" s="85"/>
      <c r="E273" s="84"/>
      <c r="F273" s="85"/>
      <c r="G273" s="378"/>
      <c r="H273" s="379"/>
      <c r="I273" s="378"/>
      <c r="J273" s="379"/>
      <c r="K273" s="84"/>
      <c r="L273" s="85"/>
      <c r="M273" s="84"/>
      <c r="N273" s="85"/>
      <c r="O273" s="52">
        <f t="shared" si="4"/>
        <v>0</v>
      </c>
    </row>
    <row r="274" spans="1:15" ht="25.5" customHeight="1">
      <c r="A274" s="58">
        <v>5500</v>
      </c>
      <c r="B274" s="50" t="s">
        <v>191</v>
      </c>
      <c r="C274" s="51"/>
      <c r="D274" s="62">
        <f>SUM(D275)</f>
        <v>0</v>
      </c>
      <c r="E274" s="51"/>
      <c r="F274" s="62">
        <f>SUM(F275)</f>
        <v>0</v>
      </c>
      <c r="G274" s="51"/>
      <c r="H274" s="62">
        <f>SUM(H275)</f>
        <v>0</v>
      </c>
      <c r="I274" s="51"/>
      <c r="J274" s="62">
        <f>SUM(J275)</f>
        <v>0</v>
      </c>
      <c r="K274" s="51"/>
      <c r="L274" s="62">
        <f>SUM(L275)</f>
        <v>0</v>
      </c>
      <c r="M274" s="51"/>
      <c r="N274" s="62">
        <f>SUM(N275)</f>
        <v>0</v>
      </c>
      <c r="O274" s="52">
        <f t="shared" si="4"/>
        <v>0</v>
      </c>
    </row>
    <row r="275" spans="1:15" ht="25.5" customHeight="1">
      <c r="A275" s="53">
        <v>551</v>
      </c>
      <c r="B275" s="54" t="s">
        <v>192</v>
      </c>
      <c r="C275" s="84"/>
      <c r="D275" s="85"/>
      <c r="E275" s="84"/>
      <c r="F275" s="85"/>
      <c r="G275" s="378"/>
      <c r="H275" s="379"/>
      <c r="I275" s="378"/>
      <c r="J275" s="379"/>
      <c r="K275" s="84"/>
      <c r="L275" s="85"/>
      <c r="M275" s="84"/>
      <c r="N275" s="85"/>
      <c r="O275" s="52">
        <f t="shared" si="4"/>
        <v>0</v>
      </c>
    </row>
    <row r="276" spans="1:15" ht="25.5" customHeight="1">
      <c r="A276" s="58">
        <v>5600</v>
      </c>
      <c r="B276" s="50" t="s">
        <v>302</v>
      </c>
      <c r="C276" s="51"/>
      <c r="D276" s="62">
        <f>SUM(D277:D284)</f>
        <v>0</v>
      </c>
      <c r="E276" s="51"/>
      <c r="F276" s="62">
        <f>SUM(F277:F284)</f>
        <v>0</v>
      </c>
      <c r="G276" s="51"/>
      <c r="H276" s="62">
        <f>SUM(H277:H284)</f>
        <v>0</v>
      </c>
      <c r="I276" s="51"/>
      <c r="J276" s="62">
        <f>SUM(J277:J284)</f>
        <v>0</v>
      </c>
      <c r="K276" s="51"/>
      <c r="L276" s="62">
        <f>SUM(L277:L284)</f>
        <v>0</v>
      </c>
      <c r="M276" s="51"/>
      <c r="N276" s="62">
        <f>SUM(N277:N284)</f>
        <v>0</v>
      </c>
      <c r="O276" s="52">
        <f t="shared" ref="O276:O339" si="5">D276+F276+H276+J276+L276+N276</f>
        <v>0</v>
      </c>
    </row>
    <row r="277" spans="1:15" ht="25.5" customHeight="1">
      <c r="A277" s="53">
        <v>561</v>
      </c>
      <c r="B277" s="54" t="s">
        <v>193</v>
      </c>
      <c r="C277" s="84"/>
      <c r="D277" s="85"/>
      <c r="E277" s="84"/>
      <c r="F277" s="85"/>
      <c r="G277" s="378"/>
      <c r="H277" s="379"/>
      <c r="I277" s="378"/>
      <c r="J277" s="379"/>
      <c r="K277" s="84"/>
      <c r="L277" s="85"/>
      <c r="M277" s="84"/>
      <c r="N277" s="85"/>
      <c r="O277" s="52">
        <f t="shared" si="5"/>
        <v>0</v>
      </c>
    </row>
    <row r="278" spans="1:15" ht="25.5" customHeight="1">
      <c r="A278" s="53">
        <v>562</v>
      </c>
      <c r="B278" s="54" t="s">
        <v>194</v>
      </c>
      <c r="C278" s="84"/>
      <c r="D278" s="85"/>
      <c r="E278" s="84"/>
      <c r="F278" s="85"/>
      <c r="G278" s="378"/>
      <c r="H278" s="379"/>
      <c r="I278" s="378"/>
      <c r="J278" s="379"/>
      <c r="K278" s="84"/>
      <c r="L278" s="85"/>
      <c r="M278" s="84"/>
      <c r="N278" s="85"/>
      <c r="O278" s="52">
        <f t="shared" si="5"/>
        <v>0</v>
      </c>
    </row>
    <row r="279" spans="1:15" ht="25.5" customHeight="1">
      <c r="A279" s="53">
        <v>563</v>
      </c>
      <c r="B279" s="54" t="s">
        <v>195</v>
      </c>
      <c r="C279" s="84"/>
      <c r="D279" s="85"/>
      <c r="E279" s="84"/>
      <c r="F279" s="85"/>
      <c r="G279" s="378"/>
      <c r="H279" s="379"/>
      <c r="I279" s="378"/>
      <c r="J279" s="379"/>
      <c r="K279" s="84"/>
      <c r="L279" s="85"/>
      <c r="M279" s="84"/>
      <c r="N279" s="85"/>
      <c r="O279" s="52">
        <f t="shared" si="5"/>
        <v>0</v>
      </c>
    </row>
    <row r="280" spans="1:15" ht="25.5" customHeight="1">
      <c r="A280" s="53">
        <v>564</v>
      </c>
      <c r="B280" s="54" t="s">
        <v>196</v>
      </c>
      <c r="C280" s="84"/>
      <c r="D280" s="85"/>
      <c r="E280" s="84"/>
      <c r="F280" s="85"/>
      <c r="G280" s="378"/>
      <c r="H280" s="379"/>
      <c r="I280" s="378"/>
      <c r="J280" s="379"/>
      <c r="K280" s="84"/>
      <c r="L280" s="85"/>
      <c r="M280" s="84"/>
      <c r="N280" s="85"/>
      <c r="O280" s="52">
        <f t="shared" si="5"/>
        <v>0</v>
      </c>
    </row>
    <row r="281" spans="1:15" ht="25.5" customHeight="1">
      <c r="A281" s="53">
        <v>565</v>
      </c>
      <c r="B281" s="54" t="s">
        <v>197</v>
      </c>
      <c r="C281" s="84"/>
      <c r="D281" s="85"/>
      <c r="E281" s="84"/>
      <c r="F281" s="85"/>
      <c r="G281" s="378"/>
      <c r="H281" s="379"/>
      <c r="I281" s="378"/>
      <c r="J281" s="379"/>
      <c r="K281" s="84"/>
      <c r="L281" s="85"/>
      <c r="M281" s="84"/>
      <c r="N281" s="85"/>
      <c r="O281" s="52">
        <f t="shared" si="5"/>
        <v>0</v>
      </c>
    </row>
    <row r="282" spans="1:15" ht="25.5" customHeight="1">
      <c r="A282" s="53">
        <v>566</v>
      </c>
      <c r="B282" s="54" t="s">
        <v>318</v>
      </c>
      <c r="C282" s="84"/>
      <c r="D282" s="85"/>
      <c r="E282" s="84"/>
      <c r="F282" s="85"/>
      <c r="G282" s="378"/>
      <c r="H282" s="379"/>
      <c r="I282" s="378"/>
      <c r="J282" s="379"/>
      <c r="K282" s="84"/>
      <c r="L282" s="85"/>
      <c r="M282" s="84"/>
      <c r="N282" s="85"/>
      <c r="O282" s="52">
        <f t="shared" si="5"/>
        <v>0</v>
      </c>
    </row>
    <row r="283" spans="1:15" ht="25.5" customHeight="1">
      <c r="A283" s="53">
        <v>567</v>
      </c>
      <c r="B283" s="54" t="s">
        <v>198</v>
      </c>
      <c r="C283" s="84"/>
      <c r="D283" s="85"/>
      <c r="E283" s="84"/>
      <c r="F283" s="85"/>
      <c r="G283" s="378"/>
      <c r="H283" s="379"/>
      <c r="I283" s="378"/>
      <c r="J283" s="379"/>
      <c r="K283" s="84"/>
      <c r="L283" s="85"/>
      <c r="M283" s="84"/>
      <c r="N283" s="85"/>
      <c r="O283" s="52">
        <f t="shared" si="5"/>
        <v>0</v>
      </c>
    </row>
    <row r="284" spans="1:15" ht="25.5" customHeight="1">
      <c r="A284" s="53">
        <v>569</v>
      </c>
      <c r="B284" s="54" t="s">
        <v>199</v>
      </c>
      <c r="C284" s="84"/>
      <c r="D284" s="85"/>
      <c r="E284" s="84"/>
      <c r="F284" s="85"/>
      <c r="G284" s="378"/>
      <c r="H284" s="379"/>
      <c r="I284" s="378"/>
      <c r="J284" s="379"/>
      <c r="K284" s="84"/>
      <c r="L284" s="85"/>
      <c r="M284" s="84"/>
      <c r="N284" s="85"/>
      <c r="O284" s="52">
        <f t="shared" si="5"/>
        <v>0</v>
      </c>
    </row>
    <row r="285" spans="1:15" ht="25.5" customHeight="1">
      <c r="A285" s="58">
        <v>5700</v>
      </c>
      <c r="B285" s="50" t="s">
        <v>319</v>
      </c>
      <c r="C285" s="51"/>
      <c r="D285" s="62">
        <f>SUM(D286:D294)</f>
        <v>0</v>
      </c>
      <c r="E285" s="51"/>
      <c r="F285" s="62">
        <f>SUM(F286:F294)</f>
        <v>0</v>
      </c>
      <c r="G285" s="51"/>
      <c r="H285" s="62">
        <f>SUM(H286:H294)</f>
        <v>0</v>
      </c>
      <c r="I285" s="51"/>
      <c r="J285" s="62">
        <f>SUM(J286:J294)</f>
        <v>0</v>
      </c>
      <c r="K285" s="51"/>
      <c r="L285" s="62">
        <f>SUM(L286:L294)</f>
        <v>0</v>
      </c>
      <c r="M285" s="51"/>
      <c r="N285" s="62">
        <f>SUM(N286:N294)</f>
        <v>0</v>
      </c>
      <c r="O285" s="52">
        <f t="shared" si="5"/>
        <v>0</v>
      </c>
    </row>
    <row r="286" spans="1:15" ht="25.5" customHeight="1">
      <c r="A286" s="53">
        <v>571</v>
      </c>
      <c r="B286" s="54" t="s">
        <v>200</v>
      </c>
      <c r="C286" s="84"/>
      <c r="D286" s="85"/>
      <c r="E286" s="378"/>
      <c r="F286" s="379"/>
      <c r="G286" s="378"/>
      <c r="H286" s="379"/>
      <c r="I286" s="378"/>
      <c r="J286" s="379"/>
      <c r="K286" s="84"/>
      <c r="L286" s="85"/>
      <c r="M286" s="84"/>
      <c r="N286" s="85"/>
      <c r="O286" s="52">
        <f t="shared" si="5"/>
        <v>0</v>
      </c>
    </row>
    <row r="287" spans="1:15" ht="25.5" customHeight="1">
      <c r="A287" s="53">
        <v>572</v>
      </c>
      <c r="B287" s="54" t="s">
        <v>201</v>
      </c>
      <c r="C287" s="84"/>
      <c r="D287" s="85"/>
      <c r="E287" s="378"/>
      <c r="F287" s="379"/>
      <c r="G287" s="378"/>
      <c r="H287" s="379"/>
      <c r="I287" s="378"/>
      <c r="J287" s="379"/>
      <c r="K287" s="84"/>
      <c r="L287" s="85"/>
      <c r="M287" s="84"/>
      <c r="N287" s="85"/>
      <c r="O287" s="52">
        <f t="shared" si="5"/>
        <v>0</v>
      </c>
    </row>
    <row r="288" spans="1:15" ht="25.5" customHeight="1">
      <c r="A288" s="53">
        <v>573</v>
      </c>
      <c r="B288" s="54" t="s">
        <v>202</v>
      </c>
      <c r="C288" s="84"/>
      <c r="D288" s="85"/>
      <c r="E288" s="378"/>
      <c r="F288" s="379"/>
      <c r="G288" s="378"/>
      <c r="H288" s="379"/>
      <c r="I288" s="378"/>
      <c r="J288" s="379"/>
      <c r="K288" s="84"/>
      <c r="L288" s="85"/>
      <c r="M288" s="84"/>
      <c r="N288" s="85"/>
      <c r="O288" s="52">
        <f t="shared" si="5"/>
        <v>0</v>
      </c>
    </row>
    <row r="289" spans="1:15" ht="25.5" customHeight="1">
      <c r="A289" s="53">
        <v>574</v>
      </c>
      <c r="B289" s="54" t="s">
        <v>303</v>
      </c>
      <c r="C289" s="84"/>
      <c r="D289" s="85"/>
      <c r="E289" s="378"/>
      <c r="F289" s="379"/>
      <c r="G289" s="378"/>
      <c r="H289" s="379"/>
      <c r="I289" s="378"/>
      <c r="J289" s="379"/>
      <c r="K289" s="84"/>
      <c r="L289" s="85"/>
      <c r="M289" s="84"/>
      <c r="N289" s="85"/>
      <c r="O289" s="52">
        <f t="shared" si="5"/>
        <v>0</v>
      </c>
    </row>
    <row r="290" spans="1:15" ht="25.5" customHeight="1">
      <c r="A290" s="53">
        <v>575</v>
      </c>
      <c r="B290" s="54" t="s">
        <v>203</v>
      </c>
      <c r="C290" s="84"/>
      <c r="D290" s="85"/>
      <c r="E290" s="378"/>
      <c r="F290" s="379"/>
      <c r="G290" s="378"/>
      <c r="H290" s="379"/>
      <c r="I290" s="378"/>
      <c r="J290" s="379"/>
      <c r="K290" s="84"/>
      <c r="L290" s="85"/>
      <c r="M290" s="84"/>
      <c r="N290" s="85"/>
      <c r="O290" s="52">
        <f t="shared" si="5"/>
        <v>0</v>
      </c>
    </row>
    <row r="291" spans="1:15" ht="25.5" customHeight="1">
      <c r="A291" s="53">
        <v>576</v>
      </c>
      <c r="B291" s="54" t="s">
        <v>204</v>
      </c>
      <c r="C291" s="84"/>
      <c r="D291" s="85"/>
      <c r="E291" s="378"/>
      <c r="F291" s="379"/>
      <c r="G291" s="378"/>
      <c r="H291" s="379"/>
      <c r="I291" s="378"/>
      <c r="J291" s="379"/>
      <c r="K291" s="84"/>
      <c r="L291" s="85"/>
      <c r="M291" s="84"/>
      <c r="N291" s="85"/>
      <c r="O291" s="52">
        <f t="shared" si="5"/>
        <v>0</v>
      </c>
    </row>
    <row r="292" spans="1:15" ht="25.5" customHeight="1">
      <c r="A292" s="53">
        <v>577</v>
      </c>
      <c r="B292" s="54" t="s">
        <v>320</v>
      </c>
      <c r="C292" s="84"/>
      <c r="D292" s="85"/>
      <c r="E292" s="378"/>
      <c r="F292" s="379"/>
      <c r="G292" s="378"/>
      <c r="H292" s="379"/>
      <c r="I292" s="378"/>
      <c r="J292" s="379"/>
      <c r="K292" s="84"/>
      <c r="L292" s="85"/>
      <c r="M292" s="84"/>
      <c r="N292" s="85"/>
      <c r="O292" s="52">
        <f t="shared" si="5"/>
        <v>0</v>
      </c>
    </row>
    <row r="293" spans="1:15" ht="25.5" customHeight="1">
      <c r="A293" s="53">
        <v>578</v>
      </c>
      <c r="B293" s="54" t="s">
        <v>304</v>
      </c>
      <c r="C293" s="84"/>
      <c r="D293" s="85"/>
      <c r="E293" s="378"/>
      <c r="F293" s="379"/>
      <c r="G293" s="378"/>
      <c r="H293" s="379"/>
      <c r="I293" s="378"/>
      <c r="J293" s="379"/>
      <c r="K293" s="84"/>
      <c r="L293" s="85"/>
      <c r="M293" s="84"/>
      <c r="N293" s="85"/>
      <c r="O293" s="52">
        <f t="shared" si="5"/>
        <v>0</v>
      </c>
    </row>
    <row r="294" spans="1:15" ht="25.5" customHeight="1">
      <c r="A294" s="53">
        <v>579</v>
      </c>
      <c r="B294" s="54" t="s">
        <v>205</v>
      </c>
      <c r="C294" s="84"/>
      <c r="D294" s="85"/>
      <c r="E294" s="378"/>
      <c r="F294" s="379"/>
      <c r="G294" s="378"/>
      <c r="H294" s="379"/>
      <c r="I294" s="378"/>
      <c r="J294" s="379"/>
      <c r="K294" s="84"/>
      <c r="L294" s="85"/>
      <c r="M294" s="84"/>
      <c r="N294" s="85"/>
      <c r="O294" s="52">
        <f t="shared" si="5"/>
        <v>0</v>
      </c>
    </row>
    <row r="295" spans="1:15" ht="25.5" customHeight="1">
      <c r="A295" s="58">
        <v>5800</v>
      </c>
      <c r="B295" s="50" t="s">
        <v>206</v>
      </c>
      <c r="C295" s="51"/>
      <c r="D295" s="62">
        <f>SUM(D296:D299)</f>
        <v>0</v>
      </c>
      <c r="E295" s="51"/>
      <c r="F295" s="62">
        <f>SUM(F296:F299)</f>
        <v>0</v>
      </c>
      <c r="G295" s="51"/>
      <c r="H295" s="62">
        <f>SUM(H296:H299)</f>
        <v>0</v>
      </c>
      <c r="I295" s="51"/>
      <c r="J295" s="62">
        <f>SUM(J296:J299)</f>
        <v>0</v>
      </c>
      <c r="K295" s="51"/>
      <c r="L295" s="62">
        <f>SUM(L296:L299)</f>
        <v>0</v>
      </c>
      <c r="M295" s="51"/>
      <c r="N295" s="62">
        <f>SUM(N296:N299)</f>
        <v>0</v>
      </c>
      <c r="O295" s="52">
        <f t="shared" si="5"/>
        <v>0</v>
      </c>
    </row>
    <row r="296" spans="1:15" ht="25.5" customHeight="1">
      <c r="A296" s="53">
        <v>581</v>
      </c>
      <c r="B296" s="54" t="s">
        <v>207</v>
      </c>
      <c r="C296" s="84"/>
      <c r="D296" s="85"/>
      <c r="E296" s="84"/>
      <c r="F296" s="85"/>
      <c r="G296" s="378"/>
      <c r="H296" s="379"/>
      <c r="I296" s="378"/>
      <c r="J296" s="379"/>
      <c r="K296" s="84"/>
      <c r="L296" s="85"/>
      <c r="M296" s="84"/>
      <c r="N296" s="85"/>
      <c r="O296" s="52">
        <f t="shared" si="5"/>
        <v>0</v>
      </c>
    </row>
    <row r="297" spans="1:15" ht="25.5" customHeight="1">
      <c r="A297" s="53">
        <v>582</v>
      </c>
      <c r="B297" s="54" t="s">
        <v>208</v>
      </c>
      <c r="C297" s="84"/>
      <c r="D297" s="85"/>
      <c r="E297" s="84"/>
      <c r="F297" s="85"/>
      <c r="G297" s="378"/>
      <c r="H297" s="379"/>
      <c r="I297" s="378"/>
      <c r="J297" s="379"/>
      <c r="K297" s="84"/>
      <c r="L297" s="85"/>
      <c r="M297" s="84"/>
      <c r="N297" s="85"/>
      <c r="O297" s="52">
        <f t="shared" si="5"/>
        <v>0</v>
      </c>
    </row>
    <row r="298" spans="1:15" ht="25.5" customHeight="1">
      <c r="A298" s="53">
        <v>583</v>
      </c>
      <c r="B298" s="54" t="s">
        <v>209</v>
      </c>
      <c r="C298" s="84"/>
      <c r="D298" s="85"/>
      <c r="E298" s="84"/>
      <c r="F298" s="85"/>
      <c r="G298" s="378"/>
      <c r="H298" s="379"/>
      <c r="I298" s="378"/>
      <c r="J298" s="379"/>
      <c r="K298" s="84"/>
      <c r="L298" s="85"/>
      <c r="M298" s="84"/>
      <c r="N298" s="85"/>
      <c r="O298" s="52">
        <f t="shared" si="5"/>
        <v>0</v>
      </c>
    </row>
    <row r="299" spans="1:15" ht="25.5" customHeight="1">
      <c r="A299" s="53">
        <v>589</v>
      </c>
      <c r="B299" s="54" t="s">
        <v>210</v>
      </c>
      <c r="C299" s="84"/>
      <c r="D299" s="85"/>
      <c r="E299" s="84"/>
      <c r="F299" s="85"/>
      <c r="G299" s="378"/>
      <c r="H299" s="379"/>
      <c r="I299" s="378"/>
      <c r="J299" s="379"/>
      <c r="K299" s="84"/>
      <c r="L299" s="85"/>
      <c r="M299" s="84"/>
      <c r="N299" s="85"/>
      <c r="O299" s="52">
        <f t="shared" si="5"/>
        <v>0</v>
      </c>
    </row>
    <row r="300" spans="1:15" ht="25.5" customHeight="1">
      <c r="A300" s="58">
        <v>5900</v>
      </c>
      <c r="B300" s="50" t="s">
        <v>211</v>
      </c>
      <c r="C300" s="51"/>
      <c r="D300" s="62">
        <f>SUM(D301:D309)</f>
        <v>0</v>
      </c>
      <c r="E300" s="51"/>
      <c r="F300" s="62">
        <f>SUM(F301:F309)</f>
        <v>0</v>
      </c>
      <c r="G300" s="51"/>
      <c r="H300" s="62">
        <f>SUM(H301:H309)</f>
        <v>0</v>
      </c>
      <c r="I300" s="51"/>
      <c r="J300" s="62">
        <f>SUM(J301:J309)</f>
        <v>0</v>
      </c>
      <c r="K300" s="51"/>
      <c r="L300" s="62">
        <f>SUM(L301:L309)</f>
        <v>0</v>
      </c>
      <c r="M300" s="51"/>
      <c r="N300" s="62">
        <f>SUM(N301:N309)</f>
        <v>0</v>
      </c>
      <c r="O300" s="52">
        <f t="shared" si="5"/>
        <v>0</v>
      </c>
    </row>
    <row r="301" spans="1:15" ht="25.5" customHeight="1">
      <c r="A301" s="53">
        <v>591</v>
      </c>
      <c r="B301" s="54" t="s">
        <v>321</v>
      </c>
      <c r="C301" s="84"/>
      <c r="D301" s="85"/>
      <c r="E301" s="84"/>
      <c r="F301" s="85"/>
      <c r="G301" s="378"/>
      <c r="H301" s="379"/>
      <c r="I301" s="378"/>
      <c r="J301" s="379"/>
      <c r="K301" s="84"/>
      <c r="L301" s="85"/>
      <c r="M301" s="84"/>
      <c r="N301" s="85"/>
      <c r="O301" s="52">
        <f t="shared" si="5"/>
        <v>0</v>
      </c>
    </row>
    <row r="302" spans="1:15" ht="25.5" customHeight="1">
      <c r="A302" s="53">
        <v>592</v>
      </c>
      <c r="B302" s="54" t="s">
        <v>218</v>
      </c>
      <c r="C302" s="84"/>
      <c r="D302" s="85"/>
      <c r="E302" s="84"/>
      <c r="F302" s="85"/>
      <c r="G302" s="378"/>
      <c r="H302" s="379"/>
      <c r="I302" s="378"/>
      <c r="J302" s="379"/>
      <c r="K302" s="84"/>
      <c r="L302" s="85"/>
      <c r="M302" s="84"/>
      <c r="N302" s="85"/>
      <c r="O302" s="52">
        <f t="shared" si="5"/>
        <v>0</v>
      </c>
    </row>
    <row r="303" spans="1:15" ht="25.5" customHeight="1">
      <c r="A303" s="53">
        <v>593</v>
      </c>
      <c r="B303" s="54" t="s">
        <v>212</v>
      </c>
      <c r="C303" s="84"/>
      <c r="D303" s="85"/>
      <c r="E303" s="84"/>
      <c r="F303" s="85"/>
      <c r="G303" s="378"/>
      <c r="H303" s="379"/>
      <c r="I303" s="378"/>
      <c r="J303" s="379"/>
      <c r="K303" s="84"/>
      <c r="L303" s="85"/>
      <c r="M303" s="84"/>
      <c r="N303" s="85"/>
      <c r="O303" s="52">
        <f t="shared" si="5"/>
        <v>0</v>
      </c>
    </row>
    <row r="304" spans="1:15" ht="25.5" customHeight="1">
      <c r="A304" s="53">
        <v>594</v>
      </c>
      <c r="B304" s="54" t="s">
        <v>213</v>
      </c>
      <c r="C304" s="84"/>
      <c r="D304" s="85"/>
      <c r="E304" s="84"/>
      <c r="F304" s="85"/>
      <c r="G304" s="378"/>
      <c r="H304" s="379"/>
      <c r="I304" s="378"/>
      <c r="J304" s="379"/>
      <c r="K304" s="84"/>
      <c r="L304" s="85"/>
      <c r="M304" s="84"/>
      <c r="N304" s="85"/>
      <c r="O304" s="52">
        <f t="shared" si="5"/>
        <v>0</v>
      </c>
    </row>
    <row r="305" spans="1:15" ht="25.5" customHeight="1">
      <c r="A305" s="53">
        <v>595</v>
      </c>
      <c r="B305" s="54" t="s">
        <v>214</v>
      </c>
      <c r="C305" s="84"/>
      <c r="D305" s="85"/>
      <c r="E305" s="84"/>
      <c r="F305" s="85"/>
      <c r="G305" s="378"/>
      <c r="H305" s="379"/>
      <c r="I305" s="378"/>
      <c r="J305" s="379"/>
      <c r="K305" s="84"/>
      <c r="L305" s="85"/>
      <c r="M305" s="84"/>
      <c r="N305" s="85"/>
      <c r="O305" s="52">
        <f t="shared" si="5"/>
        <v>0</v>
      </c>
    </row>
    <row r="306" spans="1:15" ht="25.5" customHeight="1">
      <c r="A306" s="53">
        <v>596</v>
      </c>
      <c r="B306" s="54" t="s">
        <v>215</v>
      </c>
      <c r="C306" s="84"/>
      <c r="D306" s="85"/>
      <c r="E306" s="84"/>
      <c r="F306" s="85"/>
      <c r="G306" s="378"/>
      <c r="H306" s="379"/>
      <c r="I306" s="378"/>
      <c r="J306" s="379"/>
      <c r="K306" s="84"/>
      <c r="L306" s="85"/>
      <c r="M306" s="84"/>
      <c r="N306" s="85"/>
      <c r="O306" s="52">
        <f t="shared" si="5"/>
        <v>0</v>
      </c>
    </row>
    <row r="307" spans="1:15" ht="25.5" customHeight="1">
      <c r="A307" s="53">
        <v>597</v>
      </c>
      <c r="B307" s="54" t="s">
        <v>322</v>
      </c>
      <c r="C307" s="84"/>
      <c r="D307" s="85"/>
      <c r="E307" s="84"/>
      <c r="F307" s="85"/>
      <c r="G307" s="378"/>
      <c r="H307" s="379"/>
      <c r="I307" s="378"/>
      <c r="J307" s="379"/>
      <c r="K307" s="84"/>
      <c r="L307" s="85"/>
      <c r="M307" s="84"/>
      <c r="N307" s="85"/>
      <c r="O307" s="52">
        <f t="shared" si="5"/>
        <v>0</v>
      </c>
    </row>
    <row r="308" spans="1:15" ht="25.5" customHeight="1">
      <c r="A308" s="53">
        <v>598</v>
      </c>
      <c r="B308" s="54" t="s">
        <v>216</v>
      </c>
      <c r="C308" s="84"/>
      <c r="D308" s="85"/>
      <c r="E308" s="84"/>
      <c r="F308" s="85"/>
      <c r="G308" s="378"/>
      <c r="H308" s="379"/>
      <c r="I308" s="378"/>
      <c r="J308" s="379"/>
      <c r="K308" s="84"/>
      <c r="L308" s="85"/>
      <c r="M308" s="84"/>
      <c r="N308" s="85"/>
      <c r="O308" s="52">
        <f t="shared" si="5"/>
        <v>0</v>
      </c>
    </row>
    <row r="309" spans="1:15" ht="25.5" customHeight="1">
      <c r="A309" s="53">
        <v>599</v>
      </c>
      <c r="B309" s="54" t="s">
        <v>217</v>
      </c>
      <c r="C309" s="84"/>
      <c r="D309" s="85"/>
      <c r="E309" s="84"/>
      <c r="F309" s="85"/>
      <c r="G309" s="378"/>
      <c r="H309" s="379"/>
      <c r="I309" s="378"/>
      <c r="J309" s="379"/>
      <c r="K309" s="84"/>
      <c r="L309" s="85"/>
      <c r="M309" s="84"/>
      <c r="N309" s="85"/>
      <c r="O309" s="52">
        <f t="shared" si="5"/>
        <v>0</v>
      </c>
    </row>
    <row r="310" spans="1:15" ht="25.5" customHeight="1">
      <c r="A310" s="389">
        <v>6000</v>
      </c>
      <c r="B310" s="393" t="s">
        <v>1286</v>
      </c>
      <c r="C310" s="57"/>
      <c r="D310" s="79">
        <f>D311+D320+D329</f>
        <v>0</v>
      </c>
      <c r="E310" s="57"/>
      <c r="F310" s="79">
        <f>F311+F320+F329</f>
        <v>8553887</v>
      </c>
      <c r="G310" s="57"/>
      <c r="H310" s="79">
        <f>H311+H320+H329</f>
        <v>200000</v>
      </c>
      <c r="I310" s="57"/>
      <c r="J310" s="79">
        <f>J311+J320+J329</f>
        <v>3122000</v>
      </c>
      <c r="K310" s="57"/>
      <c r="L310" s="79">
        <f>L311+L320+L329</f>
        <v>0</v>
      </c>
      <c r="M310" s="57"/>
      <c r="N310" s="79">
        <f>N311+N320+N329</f>
        <v>0</v>
      </c>
      <c r="O310" s="52">
        <f t="shared" si="5"/>
        <v>11875887</v>
      </c>
    </row>
    <row r="311" spans="1:15" ht="25.5" customHeight="1">
      <c r="A311" s="58">
        <v>6100</v>
      </c>
      <c r="B311" s="50" t="s">
        <v>323</v>
      </c>
      <c r="C311" s="51"/>
      <c r="D311" s="62">
        <f>SUM(D312:D319)</f>
        <v>0</v>
      </c>
      <c r="E311" s="51"/>
      <c r="F311" s="62">
        <f>SUM(F312:F319)</f>
        <v>8553887</v>
      </c>
      <c r="G311" s="51"/>
      <c r="H311" s="62">
        <f>SUM(H312:H319)</f>
        <v>200000</v>
      </c>
      <c r="I311" s="51"/>
      <c r="J311" s="62">
        <f>SUM(J312:J319)</f>
        <v>3122000</v>
      </c>
      <c r="K311" s="51"/>
      <c r="L311" s="62">
        <f>SUM(L312:L319)</f>
        <v>0</v>
      </c>
      <c r="M311" s="51"/>
      <c r="N311" s="62">
        <f>SUM(N312:N319)</f>
        <v>0</v>
      </c>
      <c r="O311" s="52">
        <f t="shared" si="5"/>
        <v>11875887</v>
      </c>
    </row>
    <row r="312" spans="1:15" ht="25.5" customHeight="1">
      <c r="A312" s="53">
        <v>611</v>
      </c>
      <c r="B312" s="54" t="s">
        <v>219</v>
      </c>
      <c r="C312" s="84"/>
      <c r="D312" s="85"/>
      <c r="E312" s="84"/>
      <c r="F312" s="85"/>
      <c r="G312" s="84"/>
      <c r="H312" s="85"/>
      <c r="I312" s="84"/>
      <c r="J312" s="85"/>
      <c r="K312" s="84"/>
      <c r="L312" s="85"/>
      <c r="M312" s="84"/>
      <c r="N312" s="85"/>
      <c r="O312" s="52">
        <f t="shared" si="5"/>
        <v>0</v>
      </c>
    </row>
    <row r="313" spans="1:15" ht="25.5" customHeight="1">
      <c r="A313" s="53">
        <v>612</v>
      </c>
      <c r="B313" s="54" t="s">
        <v>220</v>
      </c>
      <c r="C313" s="84"/>
      <c r="D313" s="85"/>
      <c r="E313" s="84"/>
      <c r="F313" s="85"/>
      <c r="G313" s="84">
        <v>311</v>
      </c>
      <c r="H313" s="85">
        <v>200000</v>
      </c>
      <c r="I313" s="84"/>
      <c r="J313" s="85"/>
      <c r="K313" s="84"/>
      <c r="L313" s="85"/>
      <c r="M313" s="84"/>
      <c r="N313" s="85"/>
      <c r="O313" s="52">
        <f t="shared" si="5"/>
        <v>200000</v>
      </c>
    </row>
    <row r="314" spans="1:15" ht="25.5" customHeight="1">
      <c r="A314" s="53">
        <v>613</v>
      </c>
      <c r="B314" s="54" t="s">
        <v>624</v>
      </c>
      <c r="C314" s="84"/>
      <c r="D314" s="85"/>
      <c r="E314" s="84">
        <v>229</v>
      </c>
      <c r="F314" s="85">
        <v>1500000</v>
      </c>
      <c r="G314" s="84"/>
      <c r="H314" s="85"/>
      <c r="I314" s="84"/>
      <c r="J314" s="85"/>
      <c r="K314" s="84"/>
      <c r="L314" s="85"/>
      <c r="M314" s="84"/>
      <c r="N314" s="85"/>
      <c r="O314" s="52">
        <f t="shared" si="5"/>
        <v>1500000</v>
      </c>
    </row>
    <row r="315" spans="1:15" ht="25.5" customHeight="1">
      <c r="A315" s="53">
        <v>614</v>
      </c>
      <c r="B315" s="54" t="s">
        <v>221</v>
      </c>
      <c r="C315" s="84"/>
      <c r="D315" s="85"/>
      <c r="E315" s="84">
        <v>229</v>
      </c>
      <c r="F315" s="85">
        <v>3000000</v>
      </c>
      <c r="G315" s="84"/>
      <c r="H315" s="85"/>
      <c r="I315" s="84"/>
      <c r="J315" s="85"/>
      <c r="K315" s="84"/>
      <c r="L315" s="85"/>
      <c r="M315" s="84"/>
      <c r="N315" s="85"/>
      <c r="O315" s="52">
        <f t="shared" si="5"/>
        <v>3000000</v>
      </c>
    </row>
    <row r="316" spans="1:15" ht="25.5" customHeight="1">
      <c r="A316" s="53">
        <v>615</v>
      </c>
      <c r="B316" s="54" t="s">
        <v>222</v>
      </c>
      <c r="C316" s="84"/>
      <c r="D316" s="85"/>
      <c r="E316" s="84">
        <v>229</v>
      </c>
      <c r="F316" s="85">
        <v>2500000</v>
      </c>
      <c r="G316" s="84"/>
      <c r="H316" s="85"/>
      <c r="I316" s="84">
        <v>406</v>
      </c>
      <c r="J316" s="85">
        <v>3122000</v>
      </c>
      <c r="K316" s="84"/>
      <c r="L316" s="85"/>
      <c r="M316" s="84"/>
      <c r="N316" s="85"/>
      <c r="O316" s="52">
        <f t="shared" si="5"/>
        <v>5622000</v>
      </c>
    </row>
    <row r="317" spans="1:15" ht="25.5" customHeight="1">
      <c r="A317" s="53">
        <v>616</v>
      </c>
      <c r="B317" s="54" t="s">
        <v>223</v>
      </c>
      <c r="C317" s="84"/>
      <c r="D317" s="85"/>
      <c r="E317" s="84"/>
      <c r="F317" s="85"/>
      <c r="G317" s="84"/>
      <c r="H317" s="85"/>
      <c r="I317" s="84"/>
      <c r="J317" s="85"/>
      <c r="K317" s="84"/>
      <c r="L317" s="85"/>
      <c r="M317" s="84"/>
      <c r="N317" s="85"/>
      <c r="O317" s="52">
        <f t="shared" si="5"/>
        <v>0</v>
      </c>
    </row>
    <row r="318" spans="1:15" ht="25.5" customHeight="1">
      <c r="A318" s="53">
        <v>617</v>
      </c>
      <c r="B318" s="54" t="s">
        <v>226</v>
      </c>
      <c r="C318" s="84"/>
      <c r="D318" s="85"/>
      <c r="E318" s="84">
        <v>229</v>
      </c>
      <c r="F318" s="85">
        <v>500000</v>
      </c>
      <c r="G318" s="84"/>
      <c r="H318" s="85"/>
      <c r="I318" s="84"/>
      <c r="J318" s="85"/>
      <c r="K318" s="84"/>
      <c r="L318" s="85"/>
      <c r="M318" s="84"/>
      <c r="N318" s="85"/>
      <c r="O318" s="52">
        <f t="shared" si="5"/>
        <v>500000</v>
      </c>
    </row>
    <row r="319" spans="1:15" ht="25.5" customHeight="1">
      <c r="A319" s="53">
        <v>619</v>
      </c>
      <c r="B319" s="54" t="s">
        <v>224</v>
      </c>
      <c r="C319" s="84"/>
      <c r="D319" s="85"/>
      <c r="E319" s="84">
        <v>229</v>
      </c>
      <c r="F319" s="85">
        <v>1053887</v>
      </c>
      <c r="G319" s="84"/>
      <c r="H319" s="85"/>
      <c r="I319" s="84"/>
      <c r="J319" s="85"/>
      <c r="K319" s="84"/>
      <c r="L319" s="85"/>
      <c r="M319" s="84"/>
      <c r="N319" s="85"/>
      <c r="O319" s="52">
        <f t="shared" si="5"/>
        <v>1053887</v>
      </c>
    </row>
    <row r="320" spans="1:15" ht="25.5" customHeight="1">
      <c r="A320" s="58">
        <v>6200</v>
      </c>
      <c r="B320" s="50" t="s">
        <v>305</v>
      </c>
      <c r="C320" s="51"/>
      <c r="D320" s="62">
        <f>SUM(D321:D328)</f>
        <v>0</v>
      </c>
      <c r="E320" s="51"/>
      <c r="F320" s="62">
        <f>SUM(F321:F328)</f>
        <v>0</v>
      </c>
      <c r="G320" s="51"/>
      <c r="H320" s="62">
        <f>SUM(H321:H328)</f>
        <v>0</v>
      </c>
      <c r="I320" s="51"/>
      <c r="J320" s="62">
        <f>SUM(J321:J328)</f>
        <v>0</v>
      </c>
      <c r="K320" s="51"/>
      <c r="L320" s="62">
        <f>SUM(L321:L328)</f>
        <v>0</v>
      </c>
      <c r="M320" s="51"/>
      <c r="N320" s="62">
        <f>SUM(N321:N328)</f>
        <v>0</v>
      </c>
      <c r="O320" s="52">
        <f t="shared" si="5"/>
        <v>0</v>
      </c>
    </row>
    <row r="321" spans="1:15" ht="25.5" customHeight="1">
      <c r="A321" s="53">
        <v>621</v>
      </c>
      <c r="B321" s="54" t="s">
        <v>219</v>
      </c>
      <c r="C321" s="84"/>
      <c r="D321" s="85"/>
      <c r="E321" s="84"/>
      <c r="F321" s="85"/>
      <c r="G321" s="84"/>
      <c r="H321" s="85"/>
      <c r="I321" s="84"/>
      <c r="J321" s="85"/>
      <c r="K321" s="84"/>
      <c r="L321" s="85"/>
      <c r="M321" s="84"/>
      <c r="N321" s="85"/>
      <c r="O321" s="52">
        <f t="shared" si="5"/>
        <v>0</v>
      </c>
    </row>
    <row r="322" spans="1:15" ht="25.5" customHeight="1">
      <c r="A322" s="53">
        <v>622</v>
      </c>
      <c r="B322" s="54" t="s">
        <v>225</v>
      </c>
      <c r="C322" s="84"/>
      <c r="D322" s="85"/>
      <c r="E322" s="84"/>
      <c r="F322" s="85"/>
      <c r="G322" s="84"/>
      <c r="H322" s="85"/>
      <c r="I322" s="84"/>
      <c r="J322" s="85"/>
      <c r="K322" s="84"/>
      <c r="L322" s="85"/>
      <c r="M322" s="84"/>
      <c r="N322" s="85"/>
      <c r="O322" s="52">
        <f t="shared" si="5"/>
        <v>0</v>
      </c>
    </row>
    <row r="323" spans="1:15" ht="25.5" customHeight="1">
      <c r="A323" s="53">
        <v>623</v>
      </c>
      <c r="B323" s="54" t="s">
        <v>625</v>
      </c>
      <c r="C323" s="84"/>
      <c r="D323" s="85"/>
      <c r="E323" s="84"/>
      <c r="F323" s="85"/>
      <c r="G323" s="84"/>
      <c r="H323" s="85"/>
      <c r="I323" s="84"/>
      <c r="J323" s="85"/>
      <c r="K323" s="84"/>
      <c r="L323" s="85"/>
      <c r="M323" s="84"/>
      <c r="N323" s="85"/>
      <c r="O323" s="52">
        <f t="shared" si="5"/>
        <v>0</v>
      </c>
    </row>
    <row r="324" spans="1:15" ht="25.5" customHeight="1">
      <c r="A324" s="53">
        <v>624</v>
      </c>
      <c r="B324" s="54" t="s">
        <v>221</v>
      </c>
      <c r="C324" s="84"/>
      <c r="D324" s="85"/>
      <c r="E324" s="84"/>
      <c r="F324" s="85"/>
      <c r="G324" s="84"/>
      <c r="H324" s="85"/>
      <c r="I324" s="84"/>
      <c r="J324" s="85"/>
      <c r="K324" s="84"/>
      <c r="L324" s="85"/>
      <c r="M324" s="84"/>
      <c r="N324" s="85"/>
      <c r="O324" s="52">
        <f t="shared" si="5"/>
        <v>0</v>
      </c>
    </row>
    <row r="325" spans="1:15" ht="25.5" customHeight="1">
      <c r="A325" s="53">
        <v>625</v>
      </c>
      <c r="B325" s="54" t="s">
        <v>222</v>
      </c>
      <c r="C325" s="84"/>
      <c r="D325" s="85"/>
      <c r="E325" s="84"/>
      <c r="F325" s="85"/>
      <c r="G325" s="84"/>
      <c r="H325" s="85"/>
      <c r="I325" s="84"/>
      <c r="J325" s="85"/>
      <c r="K325" s="84"/>
      <c r="L325" s="85"/>
      <c r="M325" s="84"/>
      <c r="N325" s="85"/>
      <c r="O325" s="52">
        <f t="shared" si="5"/>
        <v>0</v>
      </c>
    </row>
    <row r="326" spans="1:15" ht="25.5" customHeight="1">
      <c r="A326" s="53">
        <v>626</v>
      </c>
      <c r="B326" s="54" t="s">
        <v>223</v>
      </c>
      <c r="C326" s="84"/>
      <c r="D326" s="85"/>
      <c r="E326" s="84"/>
      <c r="F326" s="85"/>
      <c r="G326" s="84"/>
      <c r="H326" s="85"/>
      <c r="I326" s="84"/>
      <c r="J326" s="85"/>
      <c r="K326" s="84"/>
      <c r="L326" s="85"/>
      <c r="M326" s="84"/>
      <c r="N326" s="85"/>
      <c r="O326" s="52">
        <f t="shared" si="5"/>
        <v>0</v>
      </c>
    </row>
    <row r="327" spans="1:15" ht="25.5" customHeight="1">
      <c r="A327" s="53">
        <v>627</v>
      </c>
      <c r="B327" s="54" t="s">
        <v>226</v>
      </c>
      <c r="C327" s="84"/>
      <c r="D327" s="85"/>
      <c r="E327" s="84"/>
      <c r="F327" s="85"/>
      <c r="G327" s="84"/>
      <c r="H327" s="85"/>
      <c r="I327" s="84"/>
      <c r="J327" s="85"/>
      <c r="K327" s="84"/>
      <c r="L327" s="85"/>
      <c r="M327" s="84"/>
      <c r="N327" s="85"/>
      <c r="O327" s="52">
        <f t="shared" si="5"/>
        <v>0</v>
      </c>
    </row>
    <row r="328" spans="1:15" ht="25.5" customHeight="1">
      <c r="A328" s="53">
        <v>629</v>
      </c>
      <c r="B328" s="54" t="s">
        <v>227</v>
      </c>
      <c r="C328" s="84"/>
      <c r="D328" s="85"/>
      <c r="E328" s="84"/>
      <c r="F328" s="85"/>
      <c r="G328" s="84"/>
      <c r="H328" s="85"/>
      <c r="I328" s="84"/>
      <c r="J328" s="85"/>
      <c r="K328" s="84"/>
      <c r="L328" s="85"/>
      <c r="M328" s="84"/>
      <c r="N328" s="85"/>
      <c r="O328" s="52">
        <f t="shared" si="5"/>
        <v>0</v>
      </c>
    </row>
    <row r="329" spans="1:15" ht="25.5" customHeight="1">
      <c r="A329" s="58">
        <v>6300</v>
      </c>
      <c r="B329" s="50" t="s">
        <v>228</v>
      </c>
      <c r="C329" s="51"/>
      <c r="D329" s="62">
        <f>SUM(D330:D331)</f>
        <v>0</v>
      </c>
      <c r="E329" s="51"/>
      <c r="F329" s="62">
        <f>SUM(F330:F331)</f>
        <v>0</v>
      </c>
      <c r="G329" s="51"/>
      <c r="H329" s="62">
        <f>SUM(H330:H331)</f>
        <v>0</v>
      </c>
      <c r="I329" s="51"/>
      <c r="J329" s="62">
        <f>SUM(J330:J331)</f>
        <v>0</v>
      </c>
      <c r="K329" s="51"/>
      <c r="L329" s="62">
        <f>SUM(L330:L331)</f>
        <v>0</v>
      </c>
      <c r="M329" s="51"/>
      <c r="N329" s="62">
        <f>SUM(N330:N331)</f>
        <v>0</v>
      </c>
      <c r="O329" s="52">
        <f t="shared" si="5"/>
        <v>0</v>
      </c>
    </row>
    <row r="330" spans="1:15" ht="25.5" customHeight="1">
      <c r="A330" s="53">
        <v>631</v>
      </c>
      <c r="B330" s="54" t="s">
        <v>626</v>
      </c>
      <c r="C330" s="84"/>
      <c r="D330" s="85"/>
      <c r="E330" s="84"/>
      <c r="F330" s="85"/>
      <c r="G330" s="84"/>
      <c r="H330" s="85"/>
      <c r="I330" s="84"/>
      <c r="J330" s="85"/>
      <c r="K330" s="84"/>
      <c r="L330" s="85"/>
      <c r="M330" s="84"/>
      <c r="N330" s="85"/>
      <c r="O330" s="52">
        <f t="shared" si="5"/>
        <v>0</v>
      </c>
    </row>
    <row r="331" spans="1:15" ht="25.5" customHeight="1">
      <c r="A331" s="53">
        <v>632</v>
      </c>
      <c r="B331" s="54" t="s">
        <v>229</v>
      </c>
      <c r="C331" s="84"/>
      <c r="D331" s="85"/>
      <c r="E331" s="84"/>
      <c r="F331" s="85"/>
      <c r="G331" s="84"/>
      <c r="H331" s="85"/>
      <c r="I331" s="84"/>
      <c r="J331" s="85"/>
      <c r="K331" s="84"/>
      <c r="L331" s="85"/>
      <c r="M331" s="84"/>
      <c r="N331" s="85"/>
      <c r="O331" s="52">
        <f t="shared" si="5"/>
        <v>0</v>
      </c>
    </row>
    <row r="332" spans="1:15" ht="25.5" customHeight="1">
      <c r="A332" s="389">
        <v>7000</v>
      </c>
      <c r="B332" s="393" t="s">
        <v>230</v>
      </c>
      <c r="C332" s="57"/>
      <c r="D332" s="79">
        <f>D333+D336+D346+D353+D363+D373+D376</f>
        <v>0</v>
      </c>
      <c r="E332" s="57"/>
      <c r="F332" s="79">
        <f>F333+F336+F346+F353+F363+F373+F376</f>
        <v>0</v>
      </c>
      <c r="G332" s="57"/>
      <c r="H332" s="79">
        <f>H333+H336+H346+H353+H363+H373+H376</f>
        <v>0</v>
      </c>
      <c r="I332" s="57"/>
      <c r="J332" s="79">
        <f>J333+J336+J346+J353+J363+J373+J376</f>
        <v>0</v>
      </c>
      <c r="K332" s="57"/>
      <c r="L332" s="79">
        <f>L333+L336+L346+L353+L363+L373+L376</f>
        <v>0</v>
      </c>
      <c r="M332" s="57"/>
      <c r="N332" s="79">
        <f>N333+N336+N346+N353+N363+N373+N376</f>
        <v>0</v>
      </c>
      <c r="O332" s="52">
        <f t="shared" si="5"/>
        <v>0</v>
      </c>
    </row>
    <row r="333" spans="1:15" ht="25.5" customHeight="1">
      <c r="A333" s="58">
        <v>7100</v>
      </c>
      <c r="B333" s="50" t="s">
        <v>231</v>
      </c>
      <c r="C333" s="51"/>
      <c r="D333" s="62">
        <f>SUM(D334:D335)</f>
        <v>0</v>
      </c>
      <c r="E333" s="51"/>
      <c r="F333" s="62">
        <f>SUM(F334:F335)</f>
        <v>0</v>
      </c>
      <c r="G333" s="51"/>
      <c r="H333" s="62">
        <f>SUM(H334:H335)</f>
        <v>0</v>
      </c>
      <c r="I333" s="51"/>
      <c r="J333" s="62">
        <f>SUM(J334:J335)</f>
        <v>0</v>
      </c>
      <c r="K333" s="51"/>
      <c r="L333" s="62">
        <f>SUM(L334:L335)</f>
        <v>0</v>
      </c>
      <c r="M333" s="51"/>
      <c r="N333" s="62">
        <f>SUM(N334:N335)</f>
        <v>0</v>
      </c>
      <c r="O333" s="52">
        <f t="shared" si="5"/>
        <v>0</v>
      </c>
    </row>
    <row r="334" spans="1:15" ht="25.5" customHeight="1">
      <c r="A334" s="53">
        <v>711</v>
      </c>
      <c r="B334" s="54" t="s">
        <v>627</v>
      </c>
      <c r="C334" s="84"/>
      <c r="D334" s="85"/>
      <c r="E334" s="378"/>
      <c r="F334" s="379"/>
      <c r="G334" s="378"/>
      <c r="H334" s="379"/>
      <c r="I334" s="378"/>
      <c r="J334" s="379"/>
      <c r="K334" s="378"/>
      <c r="L334" s="379"/>
      <c r="M334" s="84"/>
      <c r="N334" s="85"/>
      <c r="O334" s="52">
        <f t="shared" si="5"/>
        <v>0</v>
      </c>
    </row>
    <row r="335" spans="1:15" ht="25.5" customHeight="1">
      <c r="A335" s="53">
        <v>712</v>
      </c>
      <c r="B335" s="54" t="s">
        <v>628</v>
      </c>
      <c r="C335" s="84"/>
      <c r="D335" s="85"/>
      <c r="E335" s="378"/>
      <c r="F335" s="379"/>
      <c r="G335" s="378"/>
      <c r="H335" s="379"/>
      <c r="I335" s="378"/>
      <c r="J335" s="379"/>
      <c r="K335" s="378"/>
      <c r="L335" s="379"/>
      <c r="M335" s="84"/>
      <c r="N335" s="85"/>
      <c r="O335" s="52">
        <f t="shared" si="5"/>
        <v>0</v>
      </c>
    </row>
    <row r="336" spans="1:15" ht="25.5" customHeight="1">
      <c r="A336" s="58">
        <v>7200</v>
      </c>
      <c r="B336" s="59" t="s">
        <v>1218</v>
      </c>
      <c r="C336" s="60"/>
      <c r="D336" s="62">
        <f>SUM(D337:D345)</f>
        <v>0</v>
      </c>
      <c r="E336" s="60"/>
      <c r="F336" s="62">
        <f>SUM(F337:F345)</f>
        <v>0</v>
      </c>
      <c r="G336" s="60"/>
      <c r="H336" s="62">
        <f>SUM(H337:H345)</f>
        <v>0</v>
      </c>
      <c r="I336" s="60"/>
      <c r="J336" s="62">
        <f>SUM(J337:J345)</f>
        <v>0</v>
      </c>
      <c r="K336" s="60"/>
      <c r="L336" s="62">
        <f>SUM(L337:L345)</f>
        <v>0</v>
      </c>
      <c r="M336" s="60"/>
      <c r="N336" s="62">
        <f>SUM(N337:N345)</f>
        <v>0</v>
      </c>
      <c r="O336" s="52">
        <f t="shared" si="5"/>
        <v>0</v>
      </c>
    </row>
    <row r="337" spans="1:15" ht="25.5" customHeight="1">
      <c r="A337" s="53">
        <v>721</v>
      </c>
      <c r="B337" s="54" t="s">
        <v>629</v>
      </c>
      <c r="C337" s="84"/>
      <c r="D337" s="85"/>
      <c r="E337" s="378"/>
      <c r="F337" s="379"/>
      <c r="G337" s="378"/>
      <c r="H337" s="379"/>
      <c r="I337" s="378"/>
      <c r="J337" s="379"/>
      <c r="K337" s="378"/>
      <c r="L337" s="379"/>
      <c r="M337" s="84"/>
      <c r="N337" s="85"/>
      <c r="O337" s="52">
        <f t="shared" si="5"/>
        <v>0</v>
      </c>
    </row>
    <row r="338" spans="1:15" ht="25.5" customHeight="1">
      <c r="A338" s="53">
        <v>722</v>
      </c>
      <c r="B338" s="54" t="s">
        <v>1211</v>
      </c>
      <c r="C338" s="84"/>
      <c r="D338" s="85"/>
      <c r="E338" s="378"/>
      <c r="F338" s="379"/>
      <c r="G338" s="378"/>
      <c r="H338" s="379"/>
      <c r="I338" s="378"/>
      <c r="J338" s="379"/>
      <c r="K338" s="378"/>
      <c r="L338" s="379"/>
      <c r="M338" s="84"/>
      <c r="N338" s="85"/>
      <c r="O338" s="52">
        <f t="shared" si="5"/>
        <v>0</v>
      </c>
    </row>
    <row r="339" spans="1:15" ht="25.5" customHeight="1">
      <c r="A339" s="53">
        <v>723</v>
      </c>
      <c r="B339" s="54" t="s">
        <v>630</v>
      </c>
      <c r="C339" s="84"/>
      <c r="D339" s="85"/>
      <c r="E339" s="378"/>
      <c r="F339" s="379"/>
      <c r="G339" s="378"/>
      <c r="H339" s="379"/>
      <c r="I339" s="378"/>
      <c r="J339" s="379"/>
      <c r="K339" s="378"/>
      <c r="L339" s="379"/>
      <c r="M339" s="84"/>
      <c r="N339" s="85"/>
      <c r="O339" s="52">
        <f t="shared" si="5"/>
        <v>0</v>
      </c>
    </row>
    <row r="340" spans="1:15" ht="25.5" customHeight="1">
      <c r="A340" s="53">
        <v>724</v>
      </c>
      <c r="B340" s="54" t="s">
        <v>340</v>
      </c>
      <c r="C340" s="84"/>
      <c r="D340" s="85"/>
      <c r="E340" s="378"/>
      <c r="F340" s="379"/>
      <c r="G340" s="378"/>
      <c r="H340" s="379"/>
      <c r="I340" s="378"/>
      <c r="J340" s="379"/>
      <c r="K340" s="378"/>
      <c r="L340" s="379"/>
      <c r="M340" s="84"/>
      <c r="N340" s="85"/>
      <c r="O340" s="52">
        <f t="shared" ref="O340:O403" si="6">D340+F340+H340+J340+L340+N340</f>
        <v>0</v>
      </c>
    </row>
    <row r="341" spans="1:15" ht="25.5" customHeight="1">
      <c r="A341" s="53">
        <v>725</v>
      </c>
      <c r="B341" s="54" t="s">
        <v>631</v>
      </c>
      <c r="C341" s="84"/>
      <c r="D341" s="85"/>
      <c r="E341" s="378"/>
      <c r="F341" s="379"/>
      <c r="G341" s="378"/>
      <c r="H341" s="379"/>
      <c r="I341" s="378"/>
      <c r="J341" s="379"/>
      <c r="K341" s="378"/>
      <c r="L341" s="379"/>
      <c r="M341" s="84"/>
      <c r="N341" s="85"/>
      <c r="O341" s="52">
        <f t="shared" si="6"/>
        <v>0</v>
      </c>
    </row>
    <row r="342" spans="1:15" ht="25.5" customHeight="1">
      <c r="A342" s="53">
        <v>726</v>
      </c>
      <c r="B342" s="54" t="s">
        <v>232</v>
      </c>
      <c r="C342" s="84"/>
      <c r="D342" s="85"/>
      <c r="E342" s="378"/>
      <c r="F342" s="379"/>
      <c r="G342" s="378"/>
      <c r="H342" s="379"/>
      <c r="I342" s="378"/>
      <c r="J342" s="379"/>
      <c r="K342" s="378"/>
      <c r="L342" s="379"/>
      <c r="M342" s="84"/>
      <c r="N342" s="85"/>
      <c r="O342" s="52">
        <f t="shared" si="6"/>
        <v>0</v>
      </c>
    </row>
    <row r="343" spans="1:15" ht="25.5" customHeight="1">
      <c r="A343" s="53">
        <v>727</v>
      </c>
      <c r="B343" s="54" t="s">
        <v>1213</v>
      </c>
      <c r="C343" s="84"/>
      <c r="D343" s="85"/>
      <c r="E343" s="378"/>
      <c r="F343" s="379"/>
      <c r="G343" s="378"/>
      <c r="H343" s="379"/>
      <c r="I343" s="378"/>
      <c r="J343" s="379"/>
      <c r="K343" s="378"/>
      <c r="L343" s="379"/>
      <c r="M343" s="84"/>
      <c r="N343" s="85"/>
      <c r="O343" s="52">
        <f t="shared" si="6"/>
        <v>0</v>
      </c>
    </row>
    <row r="344" spans="1:15" ht="25.5" customHeight="1">
      <c r="A344" s="53">
        <v>728</v>
      </c>
      <c r="B344" s="54" t="s">
        <v>341</v>
      </c>
      <c r="C344" s="84"/>
      <c r="D344" s="85"/>
      <c r="E344" s="378"/>
      <c r="F344" s="379"/>
      <c r="G344" s="378"/>
      <c r="H344" s="379"/>
      <c r="I344" s="378"/>
      <c r="J344" s="379"/>
      <c r="K344" s="378"/>
      <c r="L344" s="379"/>
      <c r="M344" s="84"/>
      <c r="N344" s="85"/>
      <c r="O344" s="52">
        <f t="shared" si="6"/>
        <v>0</v>
      </c>
    </row>
    <row r="345" spans="1:15" ht="25.5" customHeight="1">
      <c r="A345" s="53">
        <v>729</v>
      </c>
      <c r="B345" s="54" t="s">
        <v>233</v>
      </c>
      <c r="C345" s="84"/>
      <c r="D345" s="85"/>
      <c r="E345" s="378"/>
      <c r="F345" s="379"/>
      <c r="G345" s="378"/>
      <c r="H345" s="379"/>
      <c r="I345" s="378"/>
      <c r="J345" s="379"/>
      <c r="K345" s="378"/>
      <c r="L345" s="379"/>
      <c r="M345" s="84"/>
      <c r="N345" s="85"/>
      <c r="O345" s="52">
        <f t="shared" si="6"/>
        <v>0</v>
      </c>
    </row>
    <row r="346" spans="1:15" ht="25.5" customHeight="1">
      <c r="A346" s="58">
        <v>7300</v>
      </c>
      <c r="B346" s="50" t="s">
        <v>1212</v>
      </c>
      <c r="C346" s="51"/>
      <c r="D346" s="62">
        <f>SUM(D347:D352)</f>
        <v>0</v>
      </c>
      <c r="E346" s="51"/>
      <c r="F346" s="62">
        <f>SUM(F347:F352)</f>
        <v>0</v>
      </c>
      <c r="G346" s="51"/>
      <c r="H346" s="62">
        <f>SUM(H347:H352)</f>
        <v>0</v>
      </c>
      <c r="I346" s="51"/>
      <c r="J346" s="62">
        <f>SUM(J347:J352)</f>
        <v>0</v>
      </c>
      <c r="K346" s="51"/>
      <c r="L346" s="62">
        <f>SUM(L347:L352)</f>
        <v>0</v>
      </c>
      <c r="M346" s="51"/>
      <c r="N346" s="62">
        <f>SUM(N347:N352)</f>
        <v>0</v>
      </c>
      <c r="O346" s="52">
        <f t="shared" si="6"/>
        <v>0</v>
      </c>
    </row>
    <row r="347" spans="1:15" ht="25.5" customHeight="1">
      <c r="A347" s="53">
        <v>731</v>
      </c>
      <c r="B347" s="54" t="s">
        <v>234</v>
      </c>
      <c r="C347" s="84"/>
      <c r="D347" s="85"/>
      <c r="E347" s="378"/>
      <c r="F347" s="379"/>
      <c r="G347" s="378"/>
      <c r="H347" s="379"/>
      <c r="I347" s="378"/>
      <c r="J347" s="379"/>
      <c r="K347" s="378"/>
      <c r="L347" s="379"/>
      <c r="M347" s="84"/>
      <c r="N347" s="85"/>
      <c r="O347" s="52">
        <f t="shared" si="6"/>
        <v>0</v>
      </c>
    </row>
    <row r="348" spans="1:15" ht="25.5" customHeight="1">
      <c r="A348" s="53">
        <v>732</v>
      </c>
      <c r="B348" s="54" t="s">
        <v>342</v>
      </c>
      <c r="C348" s="84"/>
      <c r="D348" s="85"/>
      <c r="E348" s="378"/>
      <c r="F348" s="379"/>
      <c r="G348" s="378"/>
      <c r="H348" s="379"/>
      <c r="I348" s="378"/>
      <c r="J348" s="379"/>
      <c r="K348" s="378"/>
      <c r="L348" s="379"/>
      <c r="M348" s="84"/>
      <c r="N348" s="85"/>
      <c r="O348" s="52">
        <f t="shared" si="6"/>
        <v>0</v>
      </c>
    </row>
    <row r="349" spans="1:15" ht="25.5" customHeight="1">
      <c r="A349" s="53">
        <v>733</v>
      </c>
      <c r="B349" s="54" t="s">
        <v>235</v>
      </c>
      <c r="C349" s="84"/>
      <c r="D349" s="85"/>
      <c r="E349" s="378"/>
      <c r="F349" s="379"/>
      <c r="G349" s="378"/>
      <c r="H349" s="379"/>
      <c r="I349" s="378"/>
      <c r="J349" s="379"/>
      <c r="K349" s="378"/>
      <c r="L349" s="379"/>
      <c r="M349" s="84"/>
      <c r="N349" s="85"/>
      <c r="O349" s="52">
        <f t="shared" si="6"/>
        <v>0</v>
      </c>
    </row>
    <row r="350" spans="1:15" ht="25.5" customHeight="1">
      <c r="A350" s="53">
        <v>734</v>
      </c>
      <c r="B350" s="54" t="s">
        <v>343</v>
      </c>
      <c r="C350" s="84"/>
      <c r="D350" s="85"/>
      <c r="E350" s="378"/>
      <c r="F350" s="379"/>
      <c r="G350" s="378"/>
      <c r="H350" s="379"/>
      <c r="I350" s="378"/>
      <c r="J350" s="379"/>
      <c r="K350" s="378"/>
      <c r="L350" s="379"/>
      <c r="M350" s="84"/>
      <c r="N350" s="85"/>
      <c r="O350" s="52">
        <f t="shared" si="6"/>
        <v>0</v>
      </c>
    </row>
    <row r="351" spans="1:15" ht="25.5" customHeight="1">
      <c r="A351" s="53">
        <v>735</v>
      </c>
      <c r="B351" s="54" t="s">
        <v>236</v>
      </c>
      <c r="C351" s="84"/>
      <c r="D351" s="85"/>
      <c r="E351" s="378"/>
      <c r="F351" s="379"/>
      <c r="G351" s="378"/>
      <c r="H351" s="379"/>
      <c r="I351" s="378"/>
      <c r="J351" s="379"/>
      <c r="K351" s="378"/>
      <c r="L351" s="379"/>
      <c r="M351" s="84"/>
      <c r="N351" s="85"/>
      <c r="O351" s="52">
        <f t="shared" si="6"/>
        <v>0</v>
      </c>
    </row>
    <row r="352" spans="1:15" ht="25.5" customHeight="1">
      <c r="A352" s="53">
        <v>739</v>
      </c>
      <c r="B352" s="54" t="s">
        <v>237</v>
      </c>
      <c r="C352" s="84"/>
      <c r="D352" s="85"/>
      <c r="E352" s="378"/>
      <c r="F352" s="379"/>
      <c r="G352" s="378"/>
      <c r="H352" s="379"/>
      <c r="I352" s="378"/>
      <c r="J352" s="379"/>
      <c r="K352" s="378"/>
      <c r="L352" s="379"/>
      <c r="M352" s="84"/>
      <c r="N352" s="85"/>
      <c r="O352" s="52">
        <f t="shared" si="6"/>
        <v>0</v>
      </c>
    </row>
    <row r="353" spans="1:15" ht="25.5" customHeight="1">
      <c r="A353" s="58">
        <v>7400</v>
      </c>
      <c r="B353" s="50" t="s">
        <v>242</v>
      </c>
      <c r="C353" s="51"/>
      <c r="D353" s="62">
        <f>SUM(D354:D362)</f>
        <v>0</v>
      </c>
      <c r="E353" s="51"/>
      <c r="F353" s="62">
        <f>SUM(F354:F362)</f>
        <v>0</v>
      </c>
      <c r="G353" s="51"/>
      <c r="H353" s="62">
        <f>SUM(H354:H362)</f>
        <v>0</v>
      </c>
      <c r="I353" s="51"/>
      <c r="J353" s="62">
        <f>SUM(J354:J362)</f>
        <v>0</v>
      </c>
      <c r="K353" s="51"/>
      <c r="L353" s="62">
        <f>SUM(L354:L362)</f>
        <v>0</v>
      </c>
      <c r="M353" s="51"/>
      <c r="N353" s="62">
        <f>SUM(N354:N362)</f>
        <v>0</v>
      </c>
      <c r="O353" s="52">
        <f t="shared" si="6"/>
        <v>0</v>
      </c>
    </row>
    <row r="354" spans="1:15" ht="25.5" customHeight="1">
      <c r="A354" s="53">
        <v>741</v>
      </c>
      <c r="B354" s="54" t="s">
        <v>632</v>
      </c>
      <c r="C354" s="378"/>
      <c r="D354" s="379"/>
      <c r="E354" s="378"/>
      <c r="F354" s="379"/>
      <c r="G354" s="378"/>
      <c r="H354" s="379"/>
      <c r="I354" s="378"/>
      <c r="J354" s="379"/>
      <c r="K354" s="378"/>
      <c r="L354" s="379"/>
      <c r="M354" s="378"/>
      <c r="N354" s="379"/>
      <c r="O354" s="52">
        <f t="shared" si="6"/>
        <v>0</v>
      </c>
    </row>
    <row r="355" spans="1:15" ht="25.5" customHeight="1">
      <c r="A355" s="53">
        <v>742</v>
      </c>
      <c r="B355" s="54" t="s">
        <v>633</v>
      </c>
      <c r="C355" s="378"/>
      <c r="D355" s="379"/>
      <c r="E355" s="378"/>
      <c r="F355" s="379"/>
      <c r="G355" s="378"/>
      <c r="H355" s="379"/>
      <c r="I355" s="378"/>
      <c r="J355" s="379"/>
      <c r="K355" s="378"/>
      <c r="L355" s="379"/>
      <c r="M355" s="378"/>
      <c r="N355" s="379"/>
      <c r="O355" s="52">
        <f t="shared" si="6"/>
        <v>0</v>
      </c>
    </row>
    <row r="356" spans="1:15" ht="25.5" customHeight="1">
      <c r="A356" s="53">
        <v>743</v>
      </c>
      <c r="B356" s="54" t="s">
        <v>634</v>
      </c>
      <c r="C356" s="378"/>
      <c r="D356" s="379"/>
      <c r="E356" s="378"/>
      <c r="F356" s="379"/>
      <c r="G356" s="378"/>
      <c r="H356" s="379"/>
      <c r="I356" s="378"/>
      <c r="J356" s="379"/>
      <c r="K356" s="378"/>
      <c r="L356" s="379"/>
      <c r="M356" s="378"/>
      <c r="N356" s="379"/>
      <c r="O356" s="52">
        <f t="shared" si="6"/>
        <v>0</v>
      </c>
    </row>
    <row r="357" spans="1:15" ht="25.5" customHeight="1">
      <c r="A357" s="53">
        <v>744</v>
      </c>
      <c r="B357" s="54" t="s">
        <v>344</v>
      </c>
      <c r="C357" s="378"/>
      <c r="D357" s="379"/>
      <c r="E357" s="378"/>
      <c r="F357" s="379"/>
      <c r="G357" s="378"/>
      <c r="H357" s="379"/>
      <c r="I357" s="378"/>
      <c r="J357" s="379"/>
      <c r="K357" s="378"/>
      <c r="L357" s="379"/>
      <c r="M357" s="378"/>
      <c r="N357" s="379"/>
      <c r="O357" s="52">
        <f t="shared" si="6"/>
        <v>0</v>
      </c>
    </row>
    <row r="358" spans="1:15" ht="25.5" customHeight="1">
      <c r="A358" s="53">
        <v>745</v>
      </c>
      <c r="B358" s="54" t="s">
        <v>238</v>
      </c>
      <c r="C358" s="378"/>
      <c r="D358" s="379"/>
      <c r="E358" s="378"/>
      <c r="F358" s="379"/>
      <c r="G358" s="378"/>
      <c r="H358" s="379"/>
      <c r="I358" s="378"/>
      <c r="J358" s="379"/>
      <c r="K358" s="378"/>
      <c r="L358" s="379"/>
      <c r="M358" s="378"/>
      <c r="N358" s="379"/>
      <c r="O358" s="52">
        <f t="shared" si="6"/>
        <v>0</v>
      </c>
    </row>
    <row r="359" spans="1:15" ht="25.5" customHeight="1">
      <c r="A359" s="53">
        <v>746</v>
      </c>
      <c r="B359" s="54" t="s">
        <v>345</v>
      </c>
      <c r="C359" s="378"/>
      <c r="D359" s="379"/>
      <c r="E359" s="378"/>
      <c r="F359" s="379"/>
      <c r="G359" s="378"/>
      <c r="H359" s="379"/>
      <c r="I359" s="378"/>
      <c r="J359" s="379"/>
      <c r="K359" s="378"/>
      <c r="L359" s="379"/>
      <c r="M359" s="378"/>
      <c r="N359" s="379"/>
      <c r="O359" s="52">
        <f t="shared" si="6"/>
        <v>0</v>
      </c>
    </row>
    <row r="360" spans="1:15" ht="25.5" customHeight="1">
      <c r="A360" s="53">
        <v>747</v>
      </c>
      <c r="B360" s="54" t="s">
        <v>1214</v>
      </c>
      <c r="C360" s="378"/>
      <c r="D360" s="379"/>
      <c r="E360" s="378"/>
      <c r="F360" s="379"/>
      <c r="G360" s="378"/>
      <c r="H360" s="379"/>
      <c r="I360" s="378"/>
      <c r="J360" s="379"/>
      <c r="K360" s="378"/>
      <c r="L360" s="379"/>
      <c r="M360" s="378"/>
      <c r="N360" s="379"/>
      <c r="O360" s="52">
        <f t="shared" si="6"/>
        <v>0</v>
      </c>
    </row>
    <row r="361" spans="1:15" ht="25.5" customHeight="1">
      <c r="A361" s="53">
        <v>748</v>
      </c>
      <c r="B361" s="54" t="s">
        <v>239</v>
      </c>
      <c r="C361" s="378"/>
      <c r="D361" s="379"/>
      <c r="E361" s="378"/>
      <c r="F361" s="379"/>
      <c r="G361" s="378"/>
      <c r="H361" s="379"/>
      <c r="I361" s="378"/>
      <c r="J361" s="379"/>
      <c r="K361" s="378"/>
      <c r="L361" s="379"/>
      <c r="M361" s="378"/>
      <c r="N361" s="379"/>
      <c r="O361" s="52">
        <f t="shared" si="6"/>
        <v>0</v>
      </c>
    </row>
    <row r="362" spans="1:15" ht="25.5" customHeight="1">
      <c r="A362" s="53">
        <v>749</v>
      </c>
      <c r="B362" s="54" t="s">
        <v>240</v>
      </c>
      <c r="C362" s="378"/>
      <c r="D362" s="379"/>
      <c r="E362" s="378"/>
      <c r="F362" s="379"/>
      <c r="G362" s="378"/>
      <c r="H362" s="379"/>
      <c r="I362" s="378"/>
      <c r="J362" s="379"/>
      <c r="K362" s="378"/>
      <c r="L362" s="379"/>
      <c r="M362" s="378"/>
      <c r="N362" s="379"/>
      <c r="O362" s="52">
        <f t="shared" si="6"/>
        <v>0</v>
      </c>
    </row>
    <row r="363" spans="1:15" ht="25.5" customHeight="1">
      <c r="A363" s="58">
        <v>7500</v>
      </c>
      <c r="B363" s="50" t="s">
        <v>241</v>
      </c>
      <c r="C363" s="51"/>
      <c r="D363" s="62">
        <f>SUM(D364:D372)</f>
        <v>0</v>
      </c>
      <c r="E363" s="51"/>
      <c r="F363" s="62">
        <f>SUM(F364:F372)</f>
        <v>0</v>
      </c>
      <c r="G363" s="51"/>
      <c r="H363" s="62">
        <f>SUM(H364:H372)</f>
        <v>0</v>
      </c>
      <c r="I363" s="51"/>
      <c r="J363" s="62">
        <f>SUM(J364:J372)</f>
        <v>0</v>
      </c>
      <c r="K363" s="51"/>
      <c r="L363" s="62">
        <f>SUM(L364:L372)</f>
        <v>0</v>
      </c>
      <c r="M363" s="51"/>
      <c r="N363" s="62">
        <f>SUM(N364:N372)</f>
        <v>0</v>
      </c>
      <c r="O363" s="52">
        <f t="shared" si="6"/>
        <v>0</v>
      </c>
    </row>
    <row r="364" spans="1:15" ht="25.5" customHeight="1">
      <c r="A364" s="53">
        <v>751</v>
      </c>
      <c r="B364" s="54" t="s">
        <v>249</v>
      </c>
      <c r="C364" s="378"/>
      <c r="D364" s="379"/>
      <c r="E364" s="378"/>
      <c r="F364" s="379"/>
      <c r="G364" s="378"/>
      <c r="H364" s="379"/>
      <c r="I364" s="378"/>
      <c r="J364" s="379"/>
      <c r="K364" s="378"/>
      <c r="L364" s="379"/>
      <c r="M364" s="378"/>
      <c r="N364" s="379"/>
      <c r="O364" s="52">
        <f t="shared" si="6"/>
        <v>0</v>
      </c>
    </row>
    <row r="365" spans="1:15" ht="25.5" customHeight="1">
      <c r="A365" s="53">
        <v>752</v>
      </c>
      <c r="B365" s="54" t="s">
        <v>243</v>
      </c>
      <c r="C365" s="378"/>
      <c r="D365" s="379"/>
      <c r="E365" s="378"/>
      <c r="F365" s="379"/>
      <c r="G365" s="378"/>
      <c r="H365" s="379"/>
      <c r="I365" s="378"/>
      <c r="J365" s="379"/>
      <c r="K365" s="378"/>
      <c r="L365" s="379"/>
      <c r="M365" s="378"/>
      <c r="N365" s="379"/>
      <c r="O365" s="52">
        <f t="shared" si="6"/>
        <v>0</v>
      </c>
    </row>
    <row r="366" spans="1:15" ht="25.5" customHeight="1">
      <c r="A366" s="53">
        <v>753</v>
      </c>
      <c r="B366" s="54" t="s">
        <v>244</v>
      </c>
      <c r="C366" s="378"/>
      <c r="D366" s="379"/>
      <c r="E366" s="378"/>
      <c r="F366" s="379"/>
      <c r="G366" s="378"/>
      <c r="H366" s="379"/>
      <c r="I366" s="378"/>
      <c r="J366" s="379"/>
      <c r="K366" s="378"/>
      <c r="L366" s="379"/>
      <c r="M366" s="378"/>
      <c r="N366" s="379"/>
      <c r="O366" s="52">
        <f t="shared" si="6"/>
        <v>0</v>
      </c>
    </row>
    <row r="367" spans="1:15" ht="25.5" customHeight="1">
      <c r="A367" s="53">
        <v>754</v>
      </c>
      <c r="B367" s="54" t="s">
        <v>250</v>
      </c>
      <c r="C367" s="84"/>
      <c r="D367" s="85"/>
      <c r="E367" s="378"/>
      <c r="F367" s="379"/>
      <c r="G367" s="378"/>
      <c r="H367" s="379"/>
      <c r="I367" s="378"/>
      <c r="J367" s="379"/>
      <c r="K367" s="378"/>
      <c r="L367" s="379"/>
      <c r="M367" s="84"/>
      <c r="N367" s="85"/>
      <c r="O367" s="52">
        <f t="shared" si="6"/>
        <v>0</v>
      </c>
    </row>
    <row r="368" spans="1:15" ht="25.5" customHeight="1">
      <c r="A368" s="53">
        <v>755</v>
      </c>
      <c r="B368" s="54" t="s">
        <v>245</v>
      </c>
      <c r="C368" s="84"/>
      <c r="D368" s="85"/>
      <c r="E368" s="378"/>
      <c r="F368" s="379"/>
      <c r="G368" s="378"/>
      <c r="H368" s="379"/>
      <c r="I368" s="378"/>
      <c r="J368" s="379"/>
      <c r="K368" s="378"/>
      <c r="L368" s="379"/>
      <c r="M368" s="84"/>
      <c r="N368" s="85"/>
      <c r="O368" s="52">
        <f t="shared" si="6"/>
        <v>0</v>
      </c>
    </row>
    <row r="369" spans="1:15" ht="25.5" customHeight="1">
      <c r="A369" s="53">
        <v>756</v>
      </c>
      <c r="B369" s="54" t="s">
        <v>246</v>
      </c>
      <c r="C369" s="378"/>
      <c r="D369" s="379"/>
      <c r="E369" s="378"/>
      <c r="F369" s="379"/>
      <c r="G369" s="378"/>
      <c r="H369" s="379"/>
      <c r="I369" s="378"/>
      <c r="J369" s="379"/>
      <c r="K369" s="378"/>
      <c r="L369" s="379"/>
      <c r="M369" s="378"/>
      <c r="N369" s="379"/>
      <c r="O369" s="52">
        <f t="shared" si="6"/>
        <v>0</v>
      </c>
    </row>
    <row r="370" spans="1:15" ht="25.5" customHeight="1">
      <c r="A370" s="53">
        <v>757</v>
      </c>
      <c r="B370" s="54" t="s">
        <v>247</v>
      </c>
      <c r="C370" s="378"/>
      <c r="D370" s="379"/>
      <c r="E370" s="378"/>
      <c r="F370" s="379"/>
      <c r="G370" s="378"/>
      <c r="H370" s="379"/>
      <c r="I370" s="378"/>
      <c r="J370" s="379"/>
      <c r="K370" s="378"/>
      <c r="L370" s="379"/>
      <c r="M370" s="378"/>
      <c r="N370" s="379"/>
      <c r="O370" s="52">
        <f t="shared" si="6"/>
        <v>0</v>
      </c>
    </row>
    <row r="371" spans="1:15" ht="25.5" customHeight="1">
      <c r="A371" s="53">
        <v>758</v>
      </c>
      <c r="B371" s="54" t="s">
        <v>248</v>
      </c>
      <c r="C371" s="84"/>
      <c r="D371" s="85"/>
      <c r="E371" s="378"/>
      <c r="F371" s="379"/>
      <c r="G371" s="378"/>
      <c r="H371" s="379"/>
      <c r="I371" s="378"/>
      <c r="J371" s="379"/>
      <c r="K371" s="378"/>
      <c r="L371" s="379"/>
      <c r="M371" s="84"/>
      <c r="N371" s="85"/>
      <c r="O371" s="52">
        <f t="shared" si="6"/>
        <v>0</v>
      </c>
    </row>
    <row r="372" spans="1:15" ht="25.5" customHeight="1">
      <c r="A372" s="53">
        <v>759</v>
      </c>
      <c r="B372" s="54" t="s">
        <v>251</v>
      </c>
      <c r="C372" s="84"/>
      <c r="D372" s="85"/>
      <c r="E372" s="378"/>
      <c r="F372" s="379"/>
      <c r="G372" s="378"/>
      <c r="H372" s="379"/>
      <c r="I372" s="378"/>
      <c r="J372" s="379"/>
      <c r="K372" s="378"/>
      <c r="L372" s="379"/>
      <c r="M372" s="84"/>
      <c r="N372" s="85"/>
      <c r="O372" s="52">
        <f t="shared" si="6"/>
        <v>0</v>
      </c>
    </row>
    <row r="373" spans="1:15" ht="25.5" customHeight="1">
      <c r="A373" s="58">
        <v>7600</v>
      </c>
      <c r="B373" s="50" t="s">
        <v>252</v>
      </c>
      <c r="C373" s="51"/>
      <c r="D373" s="62">
        <f>SUM(D374:D375)</f>
        <v>0</v>
      </c>
      <c r="E373" s="51"/>
      <c r="F373" s="62">
        <f>SUM(F374:F375)</f>
        <v>0</v>
      </c>
      <c r="G373" s="51"/>
      <c r="H373" s="62">
        <f>SUM(H374:H375)</f>
        <v>0</v>
      </c>
      <c r="I373" s="51"/>
      <c r="J373" s="62">
        <f>SUM(J374:J375)</f>
        <v>0</v>
      </c>
      <c r="K373" s="51"/>
      <c r="L373" s="62">
        <f>SUM(L374:L375)</f>
        <v>0</v>
      </c>
      <c r="M373" s="51"/>
      <c r="N373" s="62">
        <f>SUM(N374:N375)</f>
        <v>0</v>
      </c>
      <c r="O373" s="52">
        <f t="shared" si="6"/>
        <v>0</v>
      </c>
    </row>
    <row r="374" spans="1:15" ht="25.5" customHeight="1">
      <c r="A374" s="53">
        <v>761</v>
      </c>
      <c r="B374" s="54" t="s">
        <v>346</v>
      </c>
      <c r="C374" s="378"/>
      <c r="D374" s="379"/>
      <c r="E374" s="378"/>
      <c r="F374" s="379"/>
      <c r="G374" s="378"/>
      <c r="H374" s="379"/>
      <c r="I374" s="378"/>
      <c r="J374" s="379"/>
      <c r="K374" s="378"/>
      <c r="L374" s="379"/>
      <c r="M374" s="378"/>
      <c r="N374" s="379"/>
      <c r="O374" s="52">
        <f t="shared" si="6"/>
        <v>0</v>
      </c>
    </row>
    <row r="375" spans="1:15" ht="25.5" customHeight="1">
      <c r="A375" s="53">
        <v>762</v>
      </c>
      <c r="B375" s="54" t="s">
        <v>253</v>
      </c>
      <c r="C375" s="378"/>
      <c r="D375" s="379"/>
      <c r="E375" s="378"/>
      <c r="F375" s="379"/>
      <c r="G375" s="378"/>
      <c r="H375" s="379"/>
      <c r="I375" s="378"/>
      <c r="J375" s="379"/>
      <c r="K375" s="378"/>
      <c r="L375" s="379"/>
      <c r="M375" s="378"/>
      <c r="N375" s="379"/>
      <c r="O375" s="52">
        <f t="shared" si="6"/>
        <v>0</v>
      </c>
    </row>
    <row r="376" spans="1:15" ht="25.5" customHeight="1">
      <c r="A376" s="58">
        <v>7900</v>
      </c>
      <c r="B376" s="50" t="s">
        <v>254</v>
      </c>
      <c r="C376" s="51"/>
      <c r="D376" s="62">
        <f>SUM(D377:D379)</f>
        <v>0</v>
      </c>
      <c r="E376" s="51"/>
      <c r="F376" s="62">
        <f>SUM(F377:F379)</f>
        <v>0</v>
      </c>
      <c r="G376" s="51"/>
      <c r="H376" s="62">
        <f>SUM(H377:H379)</f>
        <v>0</v>
      </c>
      <c r="I376" s="51"/>
      <c r="J376" s="62">
        <f>SUM(J377:J379)</f>
        <v>0</v>
      </c>
      <c r="K376" s="51"/>
      <c r="L376" s="62">
        <f>SUM(L377:L379)</f>
        <v>0</v>
      </c>
      <c r="M376" s="51"/>
      <c r="N376" s="62">
        <f>SUM(N377:N379)</f>
        <v>0</v>
      </c>
      <c r="O376" s="52">
        <f t="shared" si="6"/>
        <v>0</v>
      </c>
    </row>
    <row r="377" spans="1:15" ht="25.5" customHeight="1">
      <c r="A377" s="53">
        <v>791</v>
      </c>
      <c r="B377" s="54" t="s">
        <v>255</v>
      </c>
      <c r="C377" s="84"/>
      <c r="D377" s="85"/>
      <c r="E377" s="378"/>
      <c r="F377" s="379"/>
      <c r="G377" s="84"/>
      <c r="H377" s="85"/>
      <c r="I377" s="84"/>
      <c r="J377" s="85"/>
      <c r="K377" s="378"/>
      <c r="L377" s="379"/>
      <c r="M377" s="84"/>
      <c r="N377" s="85"/>
      <c r="O377" s="52">
        <f t="shared" si="6"/>
        <v>0</v>
      </c>
    </row>
    <row r="378" spans="1:15" ht="25.5" customHeight="1">
      <c r="A378" s="53">
        <v>792</v>
      </c>
      <c r="B378" s="54" t="s">
        <v>256</v>
      </c>
      <c r="C378" s="84"/>
      <c r="D378" s="85"/>
      <c r="E378" s="378"/>
      <c r="F378" s="379"/>
      <c r="G378" s="84"/>
      <c r="H378" s="85"/>
      <c r="I378" s="84"/>
      <c r="J378" s="85"/>
      <c r="K378" s="378"/>
      <c r="L378" s="379"/>
      <c r="M378" s="84"/>
      <c r="N378" s="85"/>
      <c r="O378" s="52">
        <f t="shared" si="6"/>
        <v>0</v>
      </c>
    </row>
    <row r="379" spans="1:15" ht="25.5" customHeight="1">
      <c r="A379" s="53">
        <v>799</v>
      </c>
      <c r="B379" s="54" t="s">
        <v>257</v>
      </c>
      <c r="C379" s="84"/>
      <c r="D379" s="85"/>
      <c r="E379" s="378"/>
      <c r="F379" s="379"/>
      <c r="G379" s="84"/>
      <c r="H379" s="85"/>
      <c r="I379" s="84"/>
      <c r="J379" s="85"/>
      <c r="K379" s="378"/>
      <c r="L379" s="379"/>
      <c r="M379" s="84"/>
      <c r="N379" s="85"/>
      <c r="O379" s="52">
        <f t="shared" si="6"/>
        <v>0</v>
      </c>
    </row>
    <row r="380" spans="1:15" ht="25.5" customHeight="1">
      <c r="A380" s="389">
        <v>8000</v>
      </c>
      <c r="B380" s="56" t="s">
        <v>258</v>
      </c>
      <c r="C380" s="57"/>
      <c r="D380" s="79">
        <f>D381+D388+D394</f>
        <v>0</v>
      </c>
      <c r="E380" s="57"/>
      <c r="F380" s="79">
        <f>F381+F388+F394</f>
        <v>0</v>
      </c>
      <c r="G380" s="57"/>
      <c r="H380" s="79">
        <f>H381+H388+H394</f>
        <v>0</v>
      </c>
      <c r="I380" s="57"/>
      <c r="J380" s="79">
        <f>J381+J388+J394</f>
        <v>0</v>
      </c>
      <c r="K380" s="57"/>
      <c r="L380" s="79">
        <f>L381+L388+L394</f>
        <v>0</v>
      </c>
      <c r="M380" s="57"/>
      <c r="N380" s="79">
        <f>N381+N388+N394</f>
        <v>0</v>
      </c>
      <c r="O380" s="52">
        <f t="shared" si="6"/>
        <v>0</v>
      </c>
    </row>
    <row r="381" spans="1:15" ht="25.5" customHeight="1">
      <c r="A381" s="58">
        <v>8100</v>
      </c>
      <c r="B381" s="50" t="s">
        <v>259</v>
      </c>
      <c r="C381" s="51"/>
      <c r="D381" s="62">
        <f>SUM(D382:D387)</f>
        <v>0</v>
      </c>
      <c r="E381" s="51"/>
      <c r="F381" s="62">
        <f>SUM(F382:F387)</f>
        <v>0</v>
      </c>
      <c r="G381" s="51"/>
      <c r="H381" s="62">
        <f>SUM(H382:H387)</f>
        <v>0</v>
      </c>
      <c r="I381" s="51"/>
      <c r="J381" s="62">
        <f>SUM(J382:J387)</f>
        <v>0</v>
      </c>
      <c r="K381" s="51"/>
      <c r="L381" s="62">
        <f>SUM(L382:L387)</f>
        <v>0</v>
      </c>
      <c r="M381" s="51"/>
      <c r="N381" s="62">
        <f>SUM(N382:N387)</f>
        <v>0</v>
      </c>
      <c r="O381" s="52">
        <f t="shared" si="6"/>
        <v>0</v>
      </c>
    </row>
    <row r="382" spans="1:15" ht="25.5" customHeight="1">
      <c r="A382" s="53">
        <v>811</v>
      </c>
      <c r="B382" s="54" t="s">
        <v>306</v>
      </c>
      <c r="C382" s="378"/>
      <c r="D382" s="379"/>
      <c r="E382" s="378"/>
      <c r="F382" s="379"/>
      <c r="G382" s="378"/>
      <c r="H382" s="379"/>
      <c r="I382" s="378"/>
      <c r="J382" s="379"/>
      <c r="K382" s="378"/>
      <c r="L382" s="379"/>
      <c r="M382" s="378"/>
      <c r="N382" s="379"/>
      <c r="O382" s="52">
        <f t="shared" si="6"/>
        <v>0</v>
      </c>
    </row>
    <row r="383" spans="1:15" ht="25.5" customHeight="1">
      <c r="A383" s="53">
        <v>812</v>
      </c>
      <c r="B383" s="54" t="s">
        <v>260</v>
      </c>
      <c r="C383" s="378"/>
      <c r="D383" s="379"/>
      <c r="E383" s="378"/>
      <c r="F383" s="379"/>
      <c r="G383" s="378"/>
      <c r="H383" s="379"/>
      <c r="I383" s="378"/>
      <c r="J383" s="379"/>
      <c r="K383" s="378"/>
      <c r="L383" s="379"/>
      <c r="M383" s="378"/>
      <c r="N383" s="379"/>
      <c r="O383" s="52">
        <f t="shared" si="6"/>
        <v>0</v>
      </c>
    </row>
    <row r="384" spans="1:15" ht="25.5" customHeight="1">
      <c r="A384" s="53">
        <v>813</v>
      </c>
      <c r="B384" s="54" t="s">
        <v>261</v>
      </c>
      <c r="C384" s="378"/>
      <c r="D384" s="379"/>
      <c r="E384" s="378"/>
      <c r="F384" s="379"/>
      <c r="G384" s="378"/>
      <c r="H384" s="379"/>
      <c r="I384" s="378"/>
      <c r="J384" s="379"/>
      <c r="K384" s="378"/>
      <c r="L384" s="379"/>
      <c r="M384" s="378"/>
      <c r="N384" s="379"/>
      <c r="O384" s="52">
        <f t="shared" si="6"/>
        <v>0</v>
      </c>
    </row>
    <row r="385" spans="1:15" ht="25.5" customHeight="1">
      <c r="A385" s="53">
        <v>814</v>
      </c>
      <c r="B385" s="54" t="s">
        <v>262</v>
      </c>
      <c r="C385" s="378"/>
      <c r="D385" s="379"/>
      <c r="E385" s="378"/>
      <c r="F385" s="379"/>
      <c r="G385" s="378"/>
      <c r="H385" s="379"/>
      <c r="I385" s="378"/>
      <c r="J385" s="379"/>
      <c r="K385" s="378"/>
      <c r="L385" s="379"/>
      <c r="M385" s="378"/>
      <c r="N385" s="379"/>
      <c r="O385" s="52">
        <f t="shared" si="6"/>
        <v>0</v>
      </c>
    </row>
    <row r="386" spans="1:15" ht="25.5" customHeight="1">
      <c r="A386" s="53">
        <v>815</v>
      </c>
      <c r="B386" s="54" t="s">
        <v>263</v>
      </c>
      <c r="C386" s="378"/>
      <c r="D386" s="379"/>
      <c r="E386" s="378"/>
      <c r="F386" s="379"/>
      <c r="G386" s="378"/>
      <c r="H386" s="379"/>
      <c r="I386" s="378"/>
      <c r="J386" s="379"/>
      <c r="K386" s="378"/>
      <c r="L386" s="379"/>
      <c r="M386" s="378"/>
      <c r="N386" s="379"/>
      <c r="O386" s="52">
        <f t="shared" si="6"/>
        <v>0</v>
      </c>
    </row>
    <row r="387" spans="1:15" ht="25.5" customHeight="1">
      <c r="A387" s="53">
        <v>816</v>
      </c>
      <c r="B387" s="54" t="s">
        <v>264</v>
      </c>
      <c r="C387" s="378"/>
      <c r="D387" s="379"/>
      <c r="E387" s="378"/>
      <c r="F387" s="379"/>
      <c r="G387" s="378"/>
      <c r="H387" s="379"/>
      <c r="I387" s="378"/>
      <c r="J387" s="379"/>
      <c r="K387" s="378"/>
      <c r="L387" s="379"/>
      <c r="M387" s="378"/>
      <c r="N387" s="379"/>
      <c r="O387" s="52">
        <f t="shared" si="6"/>
        <v>0</v>
      </c>
    </row>
    <row r="388" spans="1:15" ht="25.5" customHeight="1">
      <c r="A388" s="58">
        <v>8300</v>
      </c>
      <c r="B388" s="50" t="s">
        <v>265</v>
      </c>
      <c r="C388" s="51"/>
      <c r="D388" s="62">
        <f>SUM(D389:D393)</f>
        <v>0</v>
      </c>
      <c r="E388" s="51"/>
      <c r="F388" s="62">
        <f>SUM(F389:F393)</f>
        <v>0</v>
      </c>
      <c r="G388" s="51"/>
      <c r="H388" s="62">
        <f>SUM(H389:H393)</f>
        <v>0</v>
      </c>
      <c r="I388" s="51"/>
      <c r="J388" s="62">
        <f>SUM(J389:J393)</f>
        <v>0</v>
      </c>
      <c r="K388" s="51"/>
      <c r="L388" s="62">
        <f>SUM(L389:L393)</f>
        <v>0</v>
      </c>
      <c r="M388" s="51"/>
      <c r="N388" s="62">
        <f>SUM(N389:N393)</f>
        <v>0</v>
      </c>
      <c r="O388" s="52">
        <f t="shared" si="6"/>
        <v>0</v>
      </c>
    </row>
    <row r="389" spans="1:15" ht="25.5" customHeight="1">
      <c r="A389" s="53">
        <v>831</v>
      </c>
      <c r="B389" s="54" t="s">
        <v>266</v>
      </c>
      <c r="C389" s="378"/>
      <c r="D389" s="379"/>
      <c r="E389" s="378"/>
      <c r="F389" s="379"/>
      <c r="G389" s="378"/>
      <c r="H389" s="379"/>
      <c r="I389" s="378"/>
      <c r="J389" s="379"/>
      <c r="K389" s="378"/>
      <c r="L389" s="379"/>
      <c r="M389" s="378"/>
      <c r="N389" s="379"/>
      <c r="O389" s="52">
        <f t="shared" si="6"/>
        <v>0</v>
      </c>
    </row>
    <row r="390" spans="1:15" ht="25.5" customHeight="1">
      <c r="A390" s="53">
        <v>832</v>
      </c>
      <c r="B390" s="54" t="s">
        <v>267</v>
      </c>
      <c r="C390" s="378"/>
      <c r="D390" s="379"/>
      <c r="E390" s="378"/>
      <c r="F390" s="379"/>
      <c r="G390" s="378"/>
      <c r="H390" s="379"/>
      <c r="I390" s="378"/>
      <c r="J390" s="379"/>
      <c r="K390" s="378"/>
      <c r="L390" s="379"/>
      <c r="M390" s="378"/>
      <c r="N390" s="379"/>
      <c r="O390" s="52">
        <f t="shared" si="6"/>
        <v>0</v>
      </c>
    </row>
    <row r="391" spans="1:15" ht="25.5" customHeight="1">
      <c r="A391" s="53">
        <v>833</v>
      </c>
      <c r="B391" s="54" t="s">
        <v>268</v>
      </c>
      <c r="C391" s="378"/>
      <c r="D391" s="379"/>
      <c r="E391" s="378"/>
      <c r="F391" s="379"/>
      <c r="G391" s="378"/>
      <c r="H391" s="379"/>
      <c r="I391" s="378"/>
      <c r="J391" s="379"/>
      <c r="K391" s="378"/>
      <c r="L391" s="379"/>
      <c r="M391" s="378"/>
      <c r="N391" s="379"/>
      <c r="O391" s="52">
        <f t="shared" si="6"/>
        <v>0</v>
      </c>
    </row>
    <row r="392" spans="1:15" ht="25.5" customHeight="1">
      <c r="A392" s="53">
        <v>834</v>
      </c>
      <c r="B392" s="54" t="s">
        <v>269</v>
      </c>
      <c r="C392" s="378"/>
      <c r="D392" s="379"/>
      <c r="E392" s="378"/>
      <c r="F392" s="379"/>
      <c r="G392" s="378"/>
      <c r="H392" s="379"/>
      <c r="I392" s="378"/>
      <c r="J392" s="379"/>
      <c r="K392" s="378"/>
      <c r="L392" s="379"/>
      <c r="M392" s="378"/>
      <c r="N392" s="379"/>
      <c r="O392" s="52">
        <f t="shared" si="6"/>
        <v>0</v>
      </c>
    </row>
    <row r="393" spans="1:15" ht="25.5" customHeight="1">
      <c r="A393" s="53">
        <v>835</v>
      </c>
      <c r="B393" s="54" t="s">
        <v>610</v>
      </c>
      <c r="C393" s="378"/>
      <c r="D393" s="379"/>
      <c r="E393" s="378"/>
      <c r="F393" s="379"/>
      <c r="G393" s="378"/>
      <c r="H393" s="379"/>
      <c r="I393" s="378"/>
      <c r="J393" s="379"/>
      <c r="K393" s="378"/>
      <c r="L393" s="379"/>
      <c r="M393" s="378"/>
      <c r="N393" s="379"/>
      <c r="O393" s="52">
        <f t="shared" si="6"/>
        <v>0</v>
      </c>
    </row>
    <row r="394" spans="1:15" ht="25.5" customHeight="1">
      <c r="A394" s="58">
        <v>8500</v>
      </c>
      <c r="B394" s="50" t="s">
        <v>270</v>
      </c>
      <c r="C394" s="51"/>
      <c r="D394" s="62">
        <f>SUM(D395:D397)</f>
        <v>0</v>
      </c>
      <c r="E394" s="51"/>
      <c r="F394" s="62">
        <f>SUM(F395:F397)</f>
        <v>0</v>
      </c>
      <c r="G394" s="51"/>
      <c r="H394" s="62">
        <f>SUM(H395:H397)</f>
        <v>0</v>
      </c>
      <c r="I394" s="51"/>
      <c r="J394" s="62">
        <f>SUM(J395:J397)</f>
        <v>0</v>
      </c>
      <c r="K394" s="51"/>
      <c r="L394" s="62">
        <f>SUM(L395:L397)</f>
        <v>0</v>
      </c>
      <c r="M394" s="51"/>
      <c r="N394" s="62">
        <f>SUM(N395:N397)</f>
        <v>0</v>
      </c>
      <c r="O394" s="52">
        <f t="shared" si="6"/>
        <v>0</v>
      </c>
    </row>
    <row r="395" spans="1:15" ht="25.5" customHeight="1">
      <c r="A395" s="53">
        <v>851</v>
      </c>
      <c r="B395" s="54" t="s">
        <v>271</v>
      </c>
      <c r="C395" s="378"/>
      <c r="D395" s="379"/>
      <c r="E395" s="378"/>
      <c r="F395" s="379"/>
      <c r="G395" s="378"/>
      <c r="H395" s="379"/>
      <c r="I395" s="378"/>
      <c r="J395" s="379"/>
      <c r="K395" s="378"/>
      <c r="L395" s="379"/>
      <c r="M395" s="378"/>
      <c r="N395" s="379"/>
      <c r="O395" s="52">
        <f t="shared" si="6"/>
        <v>0</v>
      </c>
    </row>
    <row r="396" spans="1:15" ht="25.5" customHeight="1">
      <c r="A396" s="53">
        <v>852</v>
      </c>
      <c r="B396" s="54" t="s">
        <v>272</v>
      </c>
      <c r="C396" s="378"/>
      <c r="D396" s="379"/>
      <c r="E396" s="378"/>
      <c r="F396" s="379"/>
      <c r="G396" s="378"/>
      <c r="H396" s="379"/>
      <c r="I396" s="378"/>
      <c r="J396" s="379"/>
      <c r="K396" s="378"/>
      <c r="L396" s="379"/>
      <c r="M396" s="378"/>
      <c r="N396" s="379"/>
      <c r="O396" s="52">
        <f t="shared" si="6"/>
        <v>0</v>
      </c>
    </row>
    <row r="397" spans="1:15" ht="25.5" customHeight="1">
      <c r="A397" s="53">
        <v>853</v>
      </c>
      <c r="B397" s="54" t="s">
        <v>1386</v>
      </c>
      <c r="C397" s="378"/>
      <c r="D397" s="379"/>
      <c r="E397" s="378"/>
      <c r="F397" s="379"/>
      <c r="G397" s="378"/>
      <c r="H397" s="379"/>
      <c r="I397" s="378"/>
      <c r="J397" s="379"/>
      <c r="K397" s="378"/>
      <c r="L397" s="379"/>
      <c r="M397" s="378"/>
      <c r="N397" s="379"/>
      <c r="O397" s="52">
        <f t="shared" si="6"/>
        <v>0</v>
      </c>
    </row>
    <row r="398" spans="1:15" ht="25.5" customHeight="1">
      <c r="A398" s="389">
        <v>9000</v>
      </c>
      <c r="B398" s="393" t="s">
        <v>311</v>
      </c>
      <c r="C398" s="57"/>
      <c r="D398" s="79">
        <f>D399+D408+D417+D420+D423+D425+D428</f>
        <v>201781</v>
      </c>
      <c r="E398" s="57"/>
      <c r="F398" s="79">
        <f>F399+F408+F417+F420+F423+F425+F428</f>
        <v>3511077</v>
      </c>
      <c r="G398" s="57"/>
      <c r="H398" s="79">
        <f>H399+H408+H417+H420+H423+H425+H428</f>
        <v>0</v>
      </c>
      <c r="I398" s="57"/>
      <c r="J398" s="79">
        <f>J399+J408+J417+J420+J423+J425+J428</f>
        <v>0</v>
      </c>
      <c r="K398" s="57"/>
      <c r="L398" s="79">
        <f>L399+L408+L417+L420+L423+L425+L428</f>
        <v>0</v>
      </c>
      <c r="M398" s="57"/>
      <c r="N398" s="79">
        <f>N399+N408+N417+N420+N423+N425+N428</f>
        <v>0</v>
      </c>
      <c r="O398" s="52">
        <f t="shared" si="6"/>
        <v>3712858</v>
      </c>
    </row>
    <row r="399" spans="1:15" ht="25.5" customHeight="1">
      <c r="A399" s="390">
        <v>9100</v>
      </c>
      <c r="B399" s="386" t="s">
        <v>1287</v>
      </c>
      <c r="C399" s="51"/>
      <c r="D399" s="62">
        <f>SUM(D400:D407)</f>
        <v>0</v>
      </c>
      <c r="E399" s="51"/>
      <c r="F399" s="62">
        <f>SUM(F400:F407)</f>
        <v>2729708</v>
      </c>
      <c r="G399" s="51"/>
      <c r="H399" s="62">
        <f>SUM(H400:H407)</f>
        <v>0</v>
      </c>
      <c r="I399" s="51"/>
      <c r="J399" s="62">
        <f>SUM(J400:J407)</f>
        <v>0</v>
      </c>
      <c r="K399" s="51"/>
      <c r="L399" s="62">
        <f>SUM(L400:L407)</f>
        <v>0</v>
      </c>
      <c r="M399" s="51"/>
      <c r="N399" s="62">
        <f>SUM(N400:N407)</f>
        <v>0</v>
      </c>
      <c r="O399" s="52">
        <f t="shared" si="6"/>
        <v>2729708</v>
      </c>
    </row>
    <row r="400" spans="1:15" ht="25.5" customHeight="1">
      <c r="A400" s="53">
        <v>911</v>
      </c>
      <c r="B400" s="54" t="s">
        <v>273</v>
      </c>
      <c r="C400" s="84"/>
      <c r="D400" s="85"/>
      <c r="E400" s="84">
        <v>230</v>
      </c>
      <c r="F400" s="85">
        <v>2729708</v>
      </c>
      <c r="G400" s="378"/>
      <c r="H400" s="379"/>
      <c r="I400" s="378"/>
      <c r="J400" s="379"/>
      <c r="K400" s="84"/>
      <c r="L400" s="85"/>
      <c r="M400" s="84"/>
      <c r="N400" s="85"/>
      <c r="O400" s="52">
        <f t="shared" si="6"/>
        <v>2729708</v>
      </c>
    </row>
    <row r="401" spans="1:15" ht="25.5" customHeight="1">
      <c r="A401" s="53">
        <v>912</v>
      </c>
      <c r="B401" s="54" t="s">
        <v>347</v>
      </c>
      <c r="C401" s="84"/>
      <c r="D401" s="85"/>
      <c r="E401" s="84"/>
      <c r="F401" s="85"/>
      <c r="G401" s="378"/>
      <c r="H401" s="379"/>
      <c r="I401" s="378"/>
      <c r="J401" s="379"/>
      <c r="K401" s="84"/>
      <c r="L401" s="85"/>
      <c r="M401" s="84"/>
      <c r="N401" s="85"/>
      <c r="O401" s="52">
        <f t="shared" si="6"/>
        <v>0</v>
      </c>
    </row>
    <row r="402" spans="1:15" ht="25.5" customHeight="1">
      <c r="A402" s="53">
        <v>913</v>
      </c>
      <c r="B402" s="54" t="s">
        <v>274</v>
      </c>
      <c r="C402" s="378"/>
      <c r="D402" s="379"/>
      <c r="E402" s="378"/>
      <c r="F402" s="379"/>
      <c r="G402" s="378"/>
      <c r="H402" s="379"/>
      <c r="I402" s="378"/>
      <c r="J402" s="379"/>
      <c r="K402" s="378"/>
      <c r="L402" s="379"/>
      <c r="M402" s="378"/>
      <c r="N402" s="379"/>
      <c r="O402" s="52">
        <f t="shared" si="6"/>
        <v>0</v>
      </c>
    </row>
    <row r="403" spans="1:15" ht="25.5" customHeight="1">
      <c r="A403" s="53">
        <v>914</v>
      </c>
      <c r="B403" s="54" t="s">
        <v>275</v>
      </c>
      <c r="C403" s="378"/>
      <c r="D403" s="379"/>
      <c r="E403" s="378"/>
      <c r="F403" s="379"/>
      <c r="G403" s="378"/>
      <c r="H403" s="379"/>
      <c r="I403" s="378"/>
      <c r="J403" s="379"/>
      <c r="K403" s="378"/>
      <c r="L403" s="379"/>
      <c r="M403" s="378"/>
      <c r="N403" s="379"/>
      <c r="O403" s="52">
        <f t="shared" si="6"/>
        <v>0</v>
      </c>
    </row>
    <row r="404" spans="1:15" ht="25.5" customHeight="1">
      <c r="A404" s="53">
        <v>915</v>
      </c>
      <c r="B404" s="54" t="s">
        <v>276</v>
      </c>
      <c r="C404" s="378"/>
      <c r="D404" s="379"/>
      <c r="E404" s="378"/>
      <c r="F404" s="379"/>
      <c r="G404" s="378"/>
      <c r="H404" s="379"/>
      <c r="I404" s="378"/>
      <c r="J404" s="379"/>
      <c r="K404" s="378"/>
      <c r="L404" s="379"/>
      <c r="M404" s="378"/>
      <c r="N404" s="379"/>
      <c r="O404" s="52">
        <f t="shared" ref="O404:O429" si="7">D404+F404+H404+J404+L404+N404</f>
        <v>0</v>
      </c>
    </row>
    <row r="405" spans="1:15" ht="25.5" customHeight="1">
      <c r="A405" s="53">
        <v>916</v>
      </c>
      <c r="B405" s="54" t="s">
        <v>277</v>
      </c>
      <c r="C405" s="378"/>
      <c r="D405" s="379"/>
      <c r="E405" s="378"/>
      <c r="F405" s="379"/>
      <c r="G405" s="378"/>
      <c r="H405" s="379"/>
      <c r="I405" s="378"/>
      <c r="J405" s="379"/>
      <c r="K405" s="378"/>
      <c r="L405" s="379"/>
      <c r="M405" s="378"/>
      <c r="N405" s="379"/>
      <c r="O405" s="52">
        <f t="shared" si="7"/>
        <v>0</v>
      </c>
    </row>
    <row r="406" spans="1:15" ht="25.5" customHeight="1">
      <c r="A406" s="53">
        <v>917</v>
      </c>
      <c r="B406" s="54" t="s">
        <v>348</v>
      </c>
      <c r="C406" s="378"/>
      <c r="D406" s="379"/>
      <c r="E406" s="378"/>
      <c r="F406" s="379"/>
      <c r="G406" s="378"/>
      <c r="H406" s="379"/>
      <c r="I406" s="378"/>
      <c r="J406" s="379"/>
      <c r="K406" s="378"/>
      <c r="L406" s="379"/>
      <c r="M406" s="378"/>
      <c r="N406" s="379"/>
      <c r="O406" s="52">
        <f t="shared" si="7"/>
        <v>0</v>
      </c>
    </row>
    <row r="407" spans="1:15" ht="25.5" customHeight="1">
      <c r="A407" s="53">
        <v>918</v>
      </c>
      <c r="B407" s="54" t="s">
        <v>278</v>
      </c>
      <c r="C407" s="378"/>
      <c r="D407" s="379"/>
      <c r="E407" s="378"/>
      <c r="F407" s="379"/>
      <c r="G407" s="378"/>
      <c r="H407" s="379"/>
      <c r="I407" s="378"/>
      <c r="J407" s="379"/>
      <c r="K407" s="378"/>
      <c r="L407" s="379"/>
      <c r="M407" s="378"/>
      <c r="N407" s="379"/>
      <c r="O407" s="52">
        <f t="shared" si="7"/>
        <v>0</v>
      </c>
    </row>
    <row r="408" spans="1:15" ht="25.5" customHeight="1">
      <c r="A408" s="58">
        <v>9200</v>
      </c>
      <c r="B408" s="50" t="s">
        <v>1217</v>
      </c>
      <c r="C408" s="51"/>
      <c r="D408" s="62">
        <f>SUM(D409:D416)</f>
        <v>201781</v>
      </c>
      <c r="E408" s="51"/>
      <c r="F408" s="62">
        <f>SUM(F409:F416)</f>
        <v>781369</v>
      </c>
      <c r="G408" s="51"/>
      <c r="H408" s="62">
        <f>SUM(H409:H416)</f>
        <v>0</v>
      </c>
      <c r="I408" s="51"/>
      <c r="J408" s="62">
        <f>SUM(J409:J416)</f>
        <v>0</v>
      </c>
      <c r="K408" s="51"/>
      <c r="L408" s="62">
        <f>SUM(L409:L416)</f>
        <v>0</v>
      </c>
      <c r="M408" s="51"/>
      <c r="N408" s="62">
        <f>SUM(N409:N416)</f>
        <v>0</v>
      </c>
      <c r="O408" s="52">
        <f t="shared" si="7"/>
        <v>983150</v>
      </c>
    </row>
    <row r="409" spans="1:15" ht="25.5" customHeight="1">
      <c r="A409" s="53">
        <v>921</v>
      </c>
      <c r="B409" s="54" t="s">
        <v>282</v>
      </c>
      <c r="C409" s="84">
        <v>101</v>
      </c>
      <c r="D409" s="85">
        <v>201781</v>
      </c>
      <c r="E409" s="84">
        <v>230</v>
      </c>
      <c r="F409" s="85">
        <v>781369</v>
      </c>
      <c r="G409" s="378"/>
      <c r="H409" s="379"/>
      <c r="I409" s="378"/>
      <c r="J409" s="379"/>
      <c r="K409" s="84"/>
      <c r="L409" s="85"/>
      <c r="M409" s="84"/>
      <c r="N409" s="85"/>
      <c r="O409" s="52">
        <f t="shared" si="7"/>
        <v>983150</v>
      </c>
    </row>
    <row r="410" spans="1:15" ht="25.5" customHeight="1">
      <c r="A410" s="53">
        <v>922</v>
      </c>
      <c r="B410" s="54" t="s">
        <v>349</v>
      </c>
      <c r="C410" s="84"/>
      <c r="D410" s="85"/>
      <c r="E410" s="84"/>
      <c r="F410" s="85"/>
      <c r="G410" s="378"/>
      <c r="H410" s="379"/>
      <c r="I410" s="378"/>
      <c r="J410" s="379"/>
      <c r="K410" s="84"/>
      <c r="L410" s="85"/>
      <c r="M410" s="84"/>
      <c r="N410" s="85"/>
      <c r="O410" s="52">
        <f t="shared" si="7"/>
        <v>0</v>
      </c>
    </row>
    <row r="411" spans="1:15" ht="25.5" customHeight="1">
      <c r="A411" s="53">
        <v>923</v>
      </c>
      <c r="B411" s="54" t="s">
        <v>281</v>
      </c>
      <c r="C411" s="378"/>
      <c r="D411" s="379"/>
      <c r="E411" s="378"/>
      <c r="F411" s="379"/>
      <c r="G411" s="378"/>
      <c r="H411" s="379"/>
      <c r="I411" s="378"/>
      <c r="J411" s="379"/>
      <c r="K411" s="378"/>
      <c r="L411" s="379"/>
      <c r="M411" s="378"/>
      <c r="N411" s="379"/>
      <c r="O411" s="52">
        <f t="shared" si="7"/>
        <v>0</v>
      </c>
    </row>
    <row r="412" spans="1:15" ht="25.5" customHeight="1">
      <c r="A412" s="53">
        <v>924</v>
      </c>
      <c r="B412" s="54" t="s">
        <v>283</v>
      </c>
      <c r="C412" s="378"/>
      <c r="D412" s="379"/>
      <c r="E412" s="378"/>
      <c r="F412" s="379"/>
      <c r="G412" s="378"/>
      <c r="H412" s="379"/>
      <c r="I412" s="378"/>
      <c r="J412" s="379"/>
      <c r="K412" s="378"/>
      <c r="L412" s="379"/>
      <c r="M412" s="378"/>
      <c r="N412" s="379"/>
      <c r="O412" s="52">
        <f t="shared" si="7"/>
        <v>0</v>
      </c>
    </row>
    <row r="413" spans="1:15" ht="25.5" customHeight="1">
      <c r="A413" s="53">
        <v>925</v>
      </c>
      <c r="B413" s="54" t="s">
        <v>279</v>
      </c>
      <c r="C413" s="378"/>
      <c r="D413" s="379"/>
      <c r="E413" s="378"/>
      <c r="F413" s="379"/>
      <c r="G413" s="378"/>
      <c r="H413" s="379"/>
      <c r="I413" s="378"/>
      <c r="J413" s="379"/>
      <c r="K413" s="378"/>
      <c r="L413" s="379"/>
      <c r="M413" s="378"/>
      <c r="N413" s="379"/>
      <c r="O413" s="52">
        <f t="shared" si="7"/>
        <v>0</v>
      </c>
    </row>
    <row r="414" spans="1:15" ht="25.5" customHeight="1">
      <c r="A414" s="53">
        <v>926</v>
      </c>
      <c r="B414" s="54" t="s">
        <v>280</v>
      </c>
      <c r="C414" s="378"/>
      <c r="D414" s="379"/>
      <c r="E414" s="378"/>
      <c r="F414" s="379"/>
      <c r="G414" s="378"/>
      <c r="H414" s="379"/>
      <c r="I414" s="378"/>
      <c r="J414" s="379"/>
      <c r="K414" s="378"/>
      <c r="L414" s="379"/>
      <c r="M414" s="378"/>
      <c r="N414" s="379"/>
      <c r="O414" s="52">
        <f t="shared" si="7"/>
        <v>0</v>
      </c>
    </row>
    <row r="415" spans="1:15" ht="25.5" customHeight="1">
      <c r="A415" s="53">
        <v>927</v>
      </c>
      <c r="B415" s="54" t="s">
        <v>350</v>
      </c>
      <c r="C415" s="378"/>
      <c r="D415" s="379"/>
      <c r="E415" s="378"/>
      <c r="F415" s="379"/>
      <c r="G415" s="378"/>
      <c r="H415" s="379"/>
      <c r="I415" s="378"/>
      <c r="J415" s="379"/>
      <c r="K415" s="378"/>
      <c r="L415" s="379"/>
      <c r="M415" s="378"/>
      <c r="N415" s="379"/>
      <c r="O415" s="52">
        <f t="shared" si="7"/>
        <v>0</v>
      </c>
    </row>
    <row r="416" spans="1:15" ht="25.5" customHeight="1">
      <c r="A416" s="53">
        <v>928</v>
      </c>
      <c r="B416" s="54" t="s">
        <v>284</v>
      </c>
      <c r="C416" s="378"/>
      <c r="D416" s="379"/>
      <c r="E416" s="378"/>
      <c r="F416" s="379"/>
      <c r="G416" s="378"/>
      <c r="H416" s="379"/>
      <c r="I416" s="378"/>
      <c r="J416" s="379"/>
      <c r="K416" s="378"/>
      <c r="L416" s="379"/>
      <c r="M416" s="378"/>
      <c r="N416" s="379"/>
      <c r="O416" s="52">
        <f t="shared" si="7"/>
        <v>0</v>
      </c>
    </row>
    <row r="417" spans="1:17" ht="25.5" customHeight="1">
      <c r="A417" s="58">
        <v>9300</v>
      </c>
      <c r="B417" s="50" t="s">
        <v>309</v>
      </c>
      <c r="C417" s="51"/>
      <c r="D417" s="62">
        <f>SUM(D418:D419)</f>
        <v>0</v>
      </c>
      <c r="E417" s="51"/>
      <c r="F417" s="62">
        <f>SUM(F418:F419)</f>
        <v>0</v>
      </c>
      <c r="G417" s="51"/>
      <c r="H417" s="62">
        <f>SUM(H418:H419)</f>
        <v>0</v>
      </c>
      <c r="I417" s="51"/>
      <c r="J417" s="62">
        <f>SUM(J418:J419)</f>
        <v>0</v>
      </c>
      <c r="K417" s="51"/>
      <c r="L417" s="62">
        <f>SUM(L418:L419)</f>
        <v>0</v>
      </c>
      <c r="M417" s="51"/>
      <c r="N417" s="62">
        <f>SUM(N418:N419)</f>
        <v>0</v>
      </c>
      <c r="O417" s="52">
        <f t="shared" si="7"/>
        <v>0</v>
      </c>
    </row>
    <row r="418" spans="1:17" ht="25.5" customHeight="1">
      <c r="A418" s="53">
        <v>931</v>
      </c>
      <c r="B418" s="54" t="s">
        <v>287</v>
      </c>
      <c r="C418" s="84"/>
      <c r="D418" s="85"/>
      <c r="E418" s="84"/>
      <c r="F418" s="85"/>
      <c r="G418" s="378"/>
      <c r="H418" s="379"/>
      <c r="I418" s="378"/>
      <c r="J418" s="379"/>
      <c r="K418" s="84"/>
      <c r="L418" s="85"/>
      <c r="M418" s="84"/>
      <c r="N418" s="85"/>
      <c r="O418" s="52">
        <f t="shared" si="7"/>
        <v>0</v>
      </c>
    </row>
    <row r="419" spans="1:17" ht="25.5" customHeight="1">
      <c r="A419" s="53">
        <v>932</v>
      </c>
      <c r="B419" s="54" t="s">
        <v>307</v>
      </c>
      <c r="C419" s="378"/>
      <c r="D419" s="379"/>
      <c r="E419" s="378"/>
      <c r="F419" s="379"/>
      <c r="G419" s="378"/>
      <c r="H419" s="379"/>
      <c r="I419" s="378"/>
      <c r="J419" s="379"/>
      <c r="K419" s="378"/>
      <c r="L419" s="379"/>
      <c r="M419" s="378"/>
      <c r="N419" s="379"/>
      <c r="O419" s="52">
        <f t="shared" si="7"/>
        <v>0</v>
      </c>
    </row>
    <row r="420" spans="1:17" ht="25.5" customHeight="1">
      <c r="A420" s="58">
        <v>9400</v>
      </c>
      <c r="B420" s="50" t="s">
        <v>310</v>
      </c>
      <c r="C420" s="51"/>
      <c r="D420" s="62">
        <f>SUM(D421:D422)</f>
        <v>0</v>
      </c>
      <c r="E420" s="51"/>
      <c r="F420" s="62">
        <f>SUM(F421:F422)</f>
        <v>0</v>
      </c>
      <c r="G420" s="51"/>
      <c r="H420" s="62">
        <f>SUM(H421:H422)</f>
        <v>0</v>
      </c>
      <c r="I420" s="51"/>
      <c r="J420" s="62">
        <f>SUM(J421:J422)</f>
        <v>0</v>
      </c>
      <c r="K420" s="51"/>
      <c r="L420" s="62">
        <f>SUM(L421:L422)</f>
        <v>0</v>
      </c>
      <c r="M420" s="51"/>
      <c r="N420" s="62">
        <f>SUM(N421:N422)</f>
        <v>0</v>
      </c>
      <c r="O420" s="52">
        <f t="shared" si="7"/>
        <v>0</v>
      </c>
    </row>
    <row r="421" spans="1:17" ht="25.5" customHeight="1">
      <c r="A421" s="53">
        <v>941</v>
      </c>
      <c r="B421" s="54" t="s">
        <v>308</v>
      </c>
      <c r="C421" s="84"/>
      <c r="D421" s="85"/>
      <c r="E421" s="84"/>
      <c r="F421" s="85"/>
      <c r="G421" s="378"/>
      <c r="H421" s="379"/>
      <c r="I421" s="378"/>
      <c r="J421" s="379"/>
      <c r="K421" s="84"/>
      <c r="L421" s="85"/>
      <c r="M421" s="84"/>
      <c r="N421" s="85"/>
      <c r="O421" s="52">
        <f t="shared" si="7"/>
        <v>0</v>
      </c>
    </row>
    <row r="422" spans="1:17" ht="25.5" customHeight="1">
      <c r="A422" s="53">
        <v>942</v>
      </c>
      <c r="B422" s="54" t="s">
        <v>285</v>
      </c>
      <c r="C422" s="378"/>
      <c r="D422" s="379"/>
      <c r="E422" s="378"/>
      <c r="F422" s="379"/>
      <c r="G422" s="378"/>
      <c r="H422" s="379"/>
      <c r="I422" s="378"/>
      <c r="J422" s="379"/>
      <c r="K422" s="378"/>
      <c r="L422" s="379"/>
      <c r="M422" s="378"/>
      <c r="N422" s="379"/>
      <c r="O422" s="52">
        <f t="shared" si="7"/>
        <v>0</v>
      </c>
    </row>
    <row r="423" spans="1:17" ht="25.5" customHeight="1">
      <c r="A423" s="58">
        <v>9500</v>
      </c>
      <c r="B423" s="50" t="s">
        <v>286</v>
      </c>
      <c r="C423" s="51"/>
      <c r="D423" s="62">
        <f>SUM(D424:D424)</f>
        <v>0</v>
      </c>
      <c r="E423" s="51"/>
      <c r="F423" s="62">
        <f>SUM(F424:F424)</f>
        <v>0</v>
      </c>
      <c r="G423" s="51"/>
      <c r="H423" s="62">
        <f>SUM(H424:H424)</f>
        <v>0</v>
      </c>
      <c r="I423" s="51"/>
      <c r="J423" s="62">
        <f>SUM(J424:J424)</f>
        <v>0</v>
      </c>
      <c r="K423" s="51"/>
      <c r="L423" s="62">
        <f>SUM(L424:L424)</f>
        <v>0</v>
      </c>
      <c r="M423" s="51"/>
      <c r="N423" s="62">
        <f>SUM(N424:N424)</f>
        <v>0</v>
      </c>
      <c r="O423" s="52">
        <f t="shared" si="7"/>
        <v>0</v>
      </c>
    </row>
    <row r="424" spans="1:17" ht="25.5" customHeight="1">
      <c r="A424" s="53">
        <v>951</v>
      </c>
      <c r="B424" s="54" t="s">
        <v>1581</v>
      </c>
      <c r="C424" s="84"/>
      <c r="D424" s="85"/>
      <c r="E424" s="84"/>
      <c r="F424" s="85"/>
      <c r="G424" s="378"/>
      <c r="H424" s="379"/>
      <c r="I424" s="378"/>
      <c r="J424" s="379"/>
      <c r="K424" s="84"/>
      <c r="L424" s="85"/>
      <c r="M424" s="84"/>
      <c r="N424" s="85"/>
      <c r="O424" s="52">
        <f t="shared" si="7"/>
        <v>0</v>
      </c>
    </row>
    <row r="425" spans="1:17" ht="25.5" customHeight="1">
      <c r="A425" s="58">
        <v>9600</v>
      </c>
      <c r="B425" s="50" t="s">
        <v>288</v>
      </c>
      <c r="C425" s="51"/>
      <c r="D425" s="62">
        <f>SUM(D426:D427)</f>
        <v>0</v>
      </c>
      <c r="E425" s="51"/>
      <c r="F425" s="62">
        <f>SUM(F426:F427)</f>
        <v>0</v>
      </c>
      <c r="G425" s="51"/>
      <c r="H425" s="62">
        <f>SUM(H426:H427)</f>
        <v>0</v>
      </c>
      <c r="I425" s="51"/>
      <c r="J425" s="62">
        <f>SUM(J426:J427)</f>
        <v>0</v>
      </c>
      <c r="K425" s="51"/>
      <c r="L425" s="62">
        <f>SUM(L426:L427)</f>
        <v>0</v>
      </c>
      <c r="M425" s="51"/>
      <c r="N425" s="62">
        <f>SUM(N426:N427)</f>
        <v>0</v>
      </c>
      <c r="O425" s="52">
        <f t="shared" si="7"/>
        <v>0</v>
      </c>
    </row>
    <row r="426" spans="1:17" ht="25.5" customHeight="1">
      <c r="A426" s="53">
        <v>961</v>
      </c>
      <c r="B426" s="54" t="s">
        <v>289</v>
      </c>
      <c r="C426" s="378"/>
      <c r="D426" s="379"/>
      <c r="E426" s="378"/>
      <c r="F426" s="379"/>
      <c r="G426" s="378"/>
      <c r="H426" s="379"/>
      <c r="I426" s="378"/>
      <c r="J426" s="379"/>
      <c r="K426" s="378"/>
      <c r="L426" s="379"/>
      <c r="M426" s="378"/>
      <c r="N426" s="379"/>
      <c r="O426" s="52">
        <f t="shared" si="7"/>
        <v>0</v>
      </c>
    </row>
    <row r="427" spans="1:17" ht="25.5" customHeight="1">
      <c r="A427" s="53">
        <v>962</v>
      </c>
      <c r="B427" s="54" t="s">
        <v>290</v>
      </c>
      <c r="C427" s="378"/>
      <c r="D427" s="379"/>
      <c r="E427" s="378"/>
      <c r="F427" s="379"/>
      <c r="G427" s="378"/>
      <c r="H427" s="379"/>
      <c r="I427" s="378"/>
      <c r="J427" s="379"/>
      <c r="K427" s="378"/>
      <c r="L427" s="379"/>
      <c r="M427" s="378"/>
      <c r="N427" s="379"/>
      <c r="O427" s="52">
        <f t="shared" si="7"/>
        <v>0</v>
      </c>
    </row>
    <row r="428" spans="1:17" ht="25.5" customHeight="1">
      <c r="A428" s="390">
        <v>9900</v>
      </c>
      <c r="B428" s="386" t="s">
        <v>291</v>
      </c>
      <c r="C428" s="51"/>
      <c r="D428" s="62">
        <f>SUM(D429)</f>
        <v>0</v>
      </c>
      <c r="E428" s="51"/>
      <c r="F428" s="62">
        <f>SUM(F429)</f>
        <v>0</v>
      </c>
      <c r="G428" s="51"/>
      <c r="H428" s="62">
        <f>SUM(H429)</f>
        <v>0</v>
      </c>
      <c r="I428" s="51"/>
      <c r="J428" s="62">
        <f>SUM(J429)</f>
        <v>0</v>
      </c>
      <c r="K428" s="51"/>
      <c r="L428" s="62">
        <f>SUM(L429)</f>
        <v>0</v>
      </c>
      <c r="M428" s="51"/>
      <c r="N428" s="62">
        <f>SUM(N429)</f>
        <v>0</v>
      </c>
      <c r="O428" s="52">
        <f t="shared" si="7"/>
        <v>0</v>
      </c>
    </row>
    <row r="429" spans="1:17" ht="25.5" customHeight="1">
      <c r="A429" s="53">
        <v>991</v>
      </c>
      <c r="B429" s="54" t="s">
        <v>292</v>
      </c>
      <c r="C429" s="84"/>
      <c r="D429" s="85"/>
      <c r="E429" s="84"/>
      <c r="F429" s="85"/>
      <c r="G429" s="378"/>
      <c r="H429" s="379"/>
      <c r="I429" s="378"/>
      <c r="J429" s="379"/>
      <c r="K429" s="378"/>
      <c r="L429" s="379"/>
      <c r="M429" s="84"/>
      <c r="N429" s="85"/>
      <c r="O429" s="52">
        <f t="shared" si="7"/>
        <v>0</v>
      </c>
    </row>
    <row r="430" spans="1:17" s="83" customFormat="1" ht="25.5" customHeight="1">
      <c r="A430" s="82"/>
      <c r="B430" s="80" t="s">
        <v>1031</v>
      </c>
      <c r="C430" s="619">
        <f>D5+D42+D107+D192+D251+D310+D332+D380+D398</f>
        <v>39462243</v>
      </c>
      <c r="D430" s="620"/>
      <c r="E430" s="619">
        <f>F5+F42+F107+F192+F251+F310+F332+F380+F398</f>
        <v>17416028</v>
      </c>
      <c r="F430" s="620"/>
      <c r="G430" s="619">
        <f>H5+H42+H107+H192+H251+H310+H332+H380+H398</f>
        <v>200000</v>
      </c>
      <c r="H430" s="620"/>
      <c r="I430" s="619">
        <f>J5+J42+J107+J192+J251+J310+J332+J380+J398</f>
        <v>3122000</v>
      </c>
      <c r="J430" s="620"/>
      <c r="K430" s="619">
        <f>L5+L42+L107+L192+L251+L310+L332+L380+L398</f>
        <v>0</v>
      </c>
      <c r="L430" s="620"/>
      <c r="M430" s="619">
        <f>N5+N42+N107+N192+N251+N310+N332+N380+N398</f>
        <v>0</v>
      </c>
      <c r="N430" s="620"/>
      <c r="O430" s="81">
        <f>SUM(C430:N430)</f>
        <v>60200271</v>
      </c>
      <c r="Q430"/>
    </row>
    <row r="431" spans="1:17" hidden="1">
      <c r="C431" s="440"/>
    </row>
    <row r="432" spans="1:17" ht="15.75" hidden="1">
      <c r="C432" s="440"/>
      <c r="Q432" s="83"/>
    </row>
    <row r="433" spans="1:8" hidden="1">
      <c r="B433" s="25" t="s">
        <v>1288</v>
      </c>
      <c r="C433" s="440"/>
      <c r="D433" s="438"/>
    </row>
    <row r="434" spans="1:8" hidden="1">
      <c r="A434" s="25">
        <v>1000</v>
      </c>
      <c r="B434" s="25" t="s">
        <v>0</v>
      </c>
      <c r="C434" s="437">
        <f>O5</f>
        <v>26987027</v>
      </c>
      <c r="D434" s="439">
        <f>C434/$C$443</f>
        <v>0.44828746701156874</v>
      </c>
      <c r="F434" s="30">
        <v>111</v>
      </c>
      <c r="H434" s="30">
        <f>O7</f>
        <v>2339952</v>
      </c>
    </row>
    <row r="435" spans="1:8" hidden="1">
      <c r="A435" s="25">
        <v>2000</v>
      </c>
      <c r="B435" s="25" t="s">
        <v>32</v>
      </c>
      <c r="C435" s="437">
        <f>O42</f>
        <v>9189000</v>
      </c>
      <c r="D435" s="439">
        <f t="shared" ref="D435:D442" si="8">C435/$C$443</f>
        <v>0.15264050887744343</v>
      </c>
      <c r="F435" s="30">
        <v>113</v>
      </c>
      <c r="H435" s="30">
        <f>O9</f>
        <v>17414112</v>
      </c>
    </row>
    <row r="436" spans="1:8" hidden="1">
      <c r="A436" s="25">
        <v>3000</v>
      </c>
      <c r="B436" s="25" t="s">
        <v>89</v>
      </c>
      <c r="C436" s="437">
        <f>O107</f>
        <v>6507600</v>
      </c>
      <c r="D436" s="439">
        <f t="shared" si="8"/>
        <v>0.10809918114820447</v>
      </c>
      <c r="F436" s="30">
        <v>132</v>
      </c>
      <c r="H436" s="30">
        <f>O18</f>
        <v>2972683</v>
      </c>
    </row>
    <row r="437" spans="1:8" hidden="1">
      <c r="A437" s="25">
        <v>4000</v>
      </c>
      <c r="B437" s="25" t="s">
        <v>150</v>
      </c>
      <c r="C437" s="437">
        <f>O192</f>
        <v>1905000</v>
      </c>
      <c r="D437" s="439">
        <f t="shared" si="8"/>
        <v>3.1644375820168651E-2</v>
      </c>
      <c r="F437" s="30">
        <v>141</v>
      </c>
      <c r="H437" s="30">
        <f>O26</f>
        <v>1070000</v>
      </c>
    </row>
    <row r="438" spans="1:8" hidden="1">
      <c r="A438" s="25">
        <v>5000</v>
      </c>
      <c r="B438" s="25" t="s">
        <v>186</v>
      </c>
      <c r="C438" s="437">
        <f>O251</f>
        <v>22899</v>
      </c>
      <c r="D438" s="439">
        <f t="shared" si="8"/>
        <v>3.8038034745723983E-4</v>
      </c>
      <c r="F438" s="30">
        <v>143</v>
      </c>
      <c r="H438" s="30">
        <f>O28</f>
        <v>10000</v>
      </c>
    </row>
    <row r="439" spans="1:8" hidden="1">
      <c r="A439" s="25">
        <v>6000</v>
      </c>
      <c r="B439" s="25" t="s">
        <v>1286</v>
      </c>
      <c r="C439" s="437">
        <f>O310</f>
        <v>11875887</v>
      </c>
      <c r="D439" s="439">
        <f t="shared" si="8"/>
        <v>0.19727298237577701</v>
      </c>
    </row>
    <row r="440" spans="1:8" hidden="1">
      <c r="A440" s="25">
        <v>7000</v>
      </c>
      <c r="B440" s="25" t="s">
        <v>230</v>
      </c>
      <c r="C440" s="437">
        <f>O332</f>
        <v>0</v>
      </c>
      <c r="D440" s="439">
        <f t="shared" si="8"/>
        <v>0</v>
      </c>
    </row>
    <row r="441" spans="1:8" hidden="1">
      <c r="A441" s="25">
        <v>8000</v>
      </c>
      <c r="B441" s="25" t="s">
        <v>258</v>
      </c>
      <c r="C441" s="437">
        <f>O380</f>
        <v>0</v>
      </c>
      <c r="D441" s="439">
        <f t="shared" si="8"/>
        <v>0</v>
      </c>
    </row>
    <row r="442" spans="1:8" hidden="1">
      <c r="A442" s="25">
        <v>9000</v>
      </c>
      <c r="B442" s="25" t="s">
        <v>311</v>
      </c>
      <c r="C442" s="437">
        <f>O398</f>
        <v>3712858</v>
      </c>
      <c r="D442" s="439">
        <f t="shared" si="8"/>
        <v>6.1675104419380435E-2</v>
      </c>
    </row>
    <row r="443" spans="1:8" hidden="1">
      <c r="C443" s="437">
        <f>SUM(C434:C442)</f>
        <v>60200271</v>
      </c>
      <c r="D443" s="439">
        <f>SUM(D434:D442)</f>
        <v>1</v>
      </c>
    </row>
    <row r="444" spans="1:8" hidden="1">
      <c r="C444" s="441"/>
      <c r="D444" s="442"/>
    </row>
    <row r="445" spans="1:8" hidden="1">
      <c r="B445" s="25" t="s">
        <v>1277</v>
      </c>
      <c r="C445" s="441">
        <f>C446+C454+C485+C504+C513+C518</f>
        <v>60200271</v>
      </c>
      <c r="D445" s="442"/>
      <c r="F445" s="444">
        <f>C443-C445</f>
        <v>0</v>
      </c>
      <c r="G445" s="443" t="s">
        <v>1810</v>
      </c>
    </row>
    <row r="446" spans="1:8" hidden="1">
      <c r="A446" s="25">
        <v>100</v>
      </c>
      <c r="B446" s="25" t="s">
        <v>724</v>
      </c>
      <c r="C446" s="440">
        <f>SUM(C447:C453)</f>
        <v>39462243</v>
      </c>
      <c r="D446" s="439">
        <f>C446/$C$445</f>
        <v>0.65551603579990525</v>
      </c>
    </row>
    <row r="447" spans="1:8" hidden="1">
      <c r="A447" s="25">
        <v>101</v>
      </c>
      <c r="B447" s="25" t="s">
        <v>858</v>
      </c>
      <c r="C447" s="248">
        <f t="shared" ref="C447:C453" si="9">SUMIF($C$5:$C$429,A447,$D$5:$D$429)</f>
        <v>39462243</v>
      </c>
      <c r="D447" s="439"/>
    </row>
    <row r="448" spans="1:8" hidden="1">
      <c r="A448" s="25">
        <v>102</v>
      </c>
      <c r="B448" s="25" t="s">
        <v>538</v>
      </c>
      <c r="C448" s="248">
        <f t="shared" si="9"/>
        <v>0</v>
      </c>
      <c r="D448" s="439"/>
    </row>
    <row r="449" spans="1:11" hidden="1">
      <c r="A449" s="25">
        <v>103</v>
      </c>
      <c r="B449" s="25" t="s">
        <v>637</v>
      </c>
      <c r="C449" s="248">
        <f t="shared" si="9"/>
        <v>0</v>
      </c>
      <c r="D449" s="439"/>
      <c r="J449" s="30" t="s">
        <v>1821</v>
      </c>
      <c r="K449" s="47" t="s">
        <v>1822</v>
      </c>
    </row>
    <row r="450" spans="1:11" hidden="1">
      <c r="A450" s="25">
        <v>104</v>
      </c>
      <c r="B450" s="25" t="s">
        <v>934</v>
      </c>
      <c r="C450" s="248">
        <f t="shared" si="9"/>
        <v>0</v>
      </c>
      <c r="D450" s="439"/>
      <c r="I450" s="454" t="s">
        <v>1820</v>
      </c>
      <c r="J450" s="441">
        <f>'I-TI'!G301+'I-TI'!G302</f>
        <v>8553887</v>
      </c>
      <c r="K450" s="440">
        <f>'I-TI'!G304+'I-TI'!G305</f>
        <v>8862141</v>
      </c>
    </row>
    <row r="451" spans="1:11" hidden="1">
      <c r="A451" s="25">
        <v>105</v>
      </c>
      <c r="B451" s="25" t="s">
        <v>935</v>
      </c>
      <c r="C451" s="248">
        <f t="shared" si="9"/>
        <v>0</v>
      </c>
      <c r="D451" s="439"/>
      <c r="I451" s="454" t="s">
        <v>1823</v>
      </c>
      <c r="J451" s="441">
        <f>C483</f>
        <v>8553887</v>
      </c>
      <c r="K451" s="440">
        <f>C484</f>
        <v>8862141</v>
      </c>
    </row>
    <row r="452" spans="1:11" hidden="1">
      <c r="A452" s="25">
        <v>106</v>
      </c>
      <c r="B452" s="25" t="s">
        <v>905</v>
      </c>
      <c r="C452" s="248">
        <f t="shared" si="9"/>
        <v>0</v>
      </c>
      <c r="D452" s="439"/>
      <c r="I452" s="454" t="s">
        <v>1824</v>
      </c>
      <c r="J452" s="441">
        <f>J450-J451</f>
        <v>0</v>
      </c>
      <c r="K452" s="440">
        <f>K450-K451</f>
        <v>0</v>
      </c>
    </row>
    <row r="453" spans="1:11" hidden="1">
      <c r="A453" s="25">
        <v>199</v>
      </c>
      <c r="B453" s="25" t="s">
        <v>725</v>
      </c>
      <c r="C453" s="248">
        <f t="shared" si="9"/>
        <v>0</v>
      </c>
      <c r="D453" s="439"/>
    </row>
    <row r="454" spans="1:11" hidden="1">
      <c r="A454" s="25">
        <v>200</v>
      </c>
      <c r="B454" s="25" t="s">
        <v>360</v>
      </c>
      <c r="C454" s="440">
        <f>SUM(C455:C484)</f>
        <v>17416028</v>
      </c>
      <c r="D454" s="439">
        <f>C454/$C$445</f>
        <v>0.28930148836040953</v>
      </c>
    </row>
    <row r="455" spans="1:11" hidden="1">
      <c r="A455" s="25">
        <v>201</v>
      </c>
      <c r="B455" s="25" t="s">
        <v>906</v>
      </c>
      <c r="C455" s="248">
        <f t="shared" ref="C455:C484" si="10">SUMIF($E$5:$E$429,A455,$F$5:$F$429)</f>
        <v>0</v>
      </c>
      <c r="D455" s="439"/>
    </row>
    <row r="456" spans="1:11" hidden="1">
      <c r="A456" s="25">
        <v>202</v>
      </c>
      <c r="B456" s="25" t="s">
        <v>907</v>
      </c>
      <c r="C456" s="248">
        <f t="shared" si="10"/>
        <v>0</v>
      </c>
      <c r="D456" s="439"/>
    </row>
    <row r="457" spans="1:11" hidden="1">
      <c r="A457" s="25">
        <v>203</v>
      </c>
      <c r="B457" s="25" t="s">
        <v>908</v>
      </c>
      <c r="C457" s="248">
        <f t="shared" si="10"/>
        <v>0</v>
      </c>
      <c r="D457" s="439"/>
    </row>
    <row r="458" spans="1:11" hidden="1">
      <c r="A458" s="25">
        <v>204</v>
      </c>
      <c r="B458" s="25" t="s">
        <v>909</v>
      </c>
      <c r="C458" s="248">
        <f t="shared" si="10"/>
        <v>0</v>
      </c>
      <c r="D458" s="439"/>
    </row>
    <row r="459" spans="1:11" hidden="1">
      <c r="A459" s="25">
        <v>205</v>
      </c>
      <c r="B459" s="25" t="s">
        <v>910</v>
      </c>
      <c r="C459" s="248">
        <f t="shared" si="10"/>
        <v>0</v>
      </c>
      <c r="D459" s="439"/>
    </row>
    <row r="460" spans="1:11" hidden="1">
      <c r="A460" s="25">
        <v>206</v>
      </c>
      <c r="B460" s="25" t="s">
        <v>911</v>
      </c>
      <c r="C460" s="248">
        <f t="shared" si="10"/>
        <v>0</v>
      </c>
      <c r="D460" s="439"/>
    </row>
    <row r="461" spans="1:11" hidden="1">
      <c r="A461" s="25">
        <v>207</v>
      </c>
      <c r="B461" s="25" t="s">
        <v>912</v>
      </c>
      <c r="C461" s="248">
        <f t="shared" si="10"/>
        <v>0</v>
      </c>
      <c r="D461" s="439"/>
    </row>
    <row r="462" spans="1:11" hidden="1">
      <c r="A462" s="25">
        <v>208</v>
      </c>
      <c r="B462" s="25" t="s">
        <v>913</v>
      </c>
      <c r="C462" s="248">
        <f t="shared" si="10"/>
        <v>0</v>
      </c>
      <c r="D462" s="439"/>
    </row>
    <row r="463" spans="1:11" hidden="1">
      <c r="A463" s="25">
        <v>209</v>
      </c>
      <c r="B463" s="25" t="s">
        <v>914</v>
      </c>
      <c r="C463" s="248">
        <f t="shared" si="10"/>
        <v>0</v>
      </c>
      <c r="D463" s="439"/>
    </row>
    <row r="464" spans="1:11" hidden="1">
      <c r="A464" s="25">
        <v>210</v>
      </c>
      <c r="B464" s="25" t="s">
        <v>915</v>
      </c>
      <c r="C464" s="248">
        <f t="shared" si="10"/>
        <v>0</v>
      </c>
      <c r="D464" s="439"/>
    </row>
    <row r="465" spans="1:4" hidden="1">
      <c r="A465" s="25">
        <v>211</v>
      </c>
      <c r="B465" s="25" t="s">
        <v>916</v>
      </c>
      <c r="C465" s="248">
        <f t="shared" si="10"/>
        <v>0</v>
      </c>
      <c r="D465" s="439"/>
    </row>
    <row r="466" spans="1:4" hidden="1">
      <c r="A466" s="25">
        <v>212</v>
      </c>
      <c r="B466" s="25" t="s">
        <v>918</v>
      </c>
      <c r="C466" s="248">
        <f t="shared" si="10"/>
        <v>0</v>
      </c>
      <c r="D466" s="439"/>
    </row>
    <row r="467" spans="1:4" hidden="1">
      <c r="A467" s="25">
        <v>213</v>
      </c>
      <c r="B467" s="25" t="s">
        <v>919</v>
      </c>
      <c r="C467" s="248">
        <f t="shared" si="10"/>
        <v>0</v>
      </c>
      <c r="D467" s="439"/>
    </row>
    <row r="468" spans="1:4" hidden="1">
      <c r="A468" s="25">
        <v>214</v>
      </c>
      <c r="B468" s="25" t="s">
        <v>917</v>
      </c>
      <c r="C468" s="248">
        <f t="shared" si="10"/>
        <v>0</v>
      </c>
      <c r="D468" s="439"/>
    </row>
    <row r="469" spans="1:4" hidden="1">
      <c r="A469" s="25">
        <v>215</v>
      </c>
      <c r="B469" s="25" t="s">
        <v>920</v>
      </c>
      <c r="C469" s="248">
        <f t="shared" si="10"/>
        <v>0</v>
      </c>
      <c r="D469" s="439"/>
    </row>
    <row r="470" spans="1:4" hidden="1">
      <c r="A470" s="25">
        <v>216</v>
      </c>
      <c r="B470" s="25" t="s">
        <v>921</v>
      </c>
      <c r="C470" s="248">
        <f t="shared" si="10"/>
        <v>0</v>
      </c>
      <c r="D470" s="439"/>
    </row>
    <row r="471" spans="1:4" hidden="1">
      <c r="A471" s="25">
        <v>217</v>
      </c>
      <c r="B471" s="25" t="s">
        <v>922</v>
      </c>
      <c r="C471" s="248">
        <f t="shared" si="10"/>
        <v>0</v>
      </c>
      <c r="D471" s="439"/>
    </row>
    <row r="472" spans="1:4" hidden="1">
      <c r="A472" s="25">
        <v>218</v>
      </c>
      <c r="B472" s="25" t="s">
        <v>923</v>
      </c>
      <c r="C472" s="248">
        <f t="shared" si="10"/>
        <v>0</v>
      </c>
      <c r="D472" s="439"/>
    </row>
    <row r="473" spans="1:4" hidden="1">
      <c r="A473" s="25">
        <v>219</v>
      </c>
      <c r="B473" s="25" t="s">
        <v>924</v>
      </c>
      <c r="C473" s="248">
        <f t="shared" si="10"/>
        <v>0</v>
      </c>
      <c r="D473" s="439"/>
    </row>
    <row r="474" spans="1:4" hidden="1">
      <c r="A474" s="25">
        <v>220</v>
      </c>
      <c r="B474" s="25" t="s">
        <v>925</v>
      </c>
      <c r="C474" s="248">
        <f t="shared" si="10"/>
        <v>0</v>
      </c>
      <c r="D474" s="439"/>
    </row>
    <row r="475" spans="1:4" hidden="1">
      <c r="A475" s="25">
        <v>221</v>
      </c>
      <c r="B475" s="25" t="s">
        <v>926</v>
      </c>
      <c r="C475" s="248">
        <f t="shared" si="10"/>
        <v>0</v>
      </c>
      <c r="D475" s="439"/>
    </row>
    <row r="476" spans="1:4" hidden="1">
      <c r="A476" s="25">
        <v>222</v>
      </c>
      <c r="B476" s="25" t="s">
        <v>927</v>
      </c>
      <c r="C476" s="248">
        <f t="shared" si="10"/>
        <v>0</v>
      </c>
      <c r="D476" s="439"/>
    </row>
    <row r="477" spans="1:4" hidden="1">
      <c r="A477" s="25">
        <v>223</v>
      </c>
      <c r="B477" s="25" t="s">
        <v>928</v>
      </c>
      <c r="C477" s="248">
        <f t="shared" si="10"/>
        <v>0</v>
      </c>
      <c r="D477" s="439"/>
    </row>
    <row r="478" spans="1:4" hidden="1">
      <c r="A478" s="25">
        <v>224</v>
      </c>
      <c r="B478" s="25" t="s">
        <v>929</v>
      </c>
      <c r="C478" s="248">
        <f t="shared" si="10"/>
        <v>0</v>
      </c>
      <c r="D478" s="439"/>
    </row>
    <row r="479" spans="1:4" hidden="1">
      <c r="A479" s="25">
        <v>225</v>
      </c>
      <c r="B479" s="25" t="s">
        <v>930</v>
      </c>
      <c r="C479" s="248">
        <f t="shared" si="10"/>
        <v>0</v>
      </c>
      <c r="D479" s="439"/>
    </row>
    <row r="480" spans="1:4" hidden="1">
      <c r="A480" s="25">
        <v>226</v>
      </c>
      <c r="B480" s="25" t="s">
        <v>931</v>
      </c>
      <c r="C480" s="248">
        <f t="shared" si="10"/>
        <v>0</v>
      </c>
      <c r="D480" s="439"/>
    </row>
    <row r="481" spans="1:17" hidden="1">
      <c r="A481" s="25">
        <v>227</v>
      </c>
      <c r="B481" s="25" t="s">
        <v>932</v>
      </c>
      <c r="C481" s="248">
        <f t="shared" si="10"/>
        <v>0</v>
      </c>
      <c r="D481" s="439"/>
    </row>
    <row r="482" spans="1:17" hidden="1">
      <c r="A482" s="25">
        <v>228</v>
      </c>
      <c r="B482" s="25" t="s">
        <v>933</v>
      </c>
      <c r="C482" s="248">
        <f t="shared" si="10"/>
        <v>0</v>
      </c>
      <c r="D482" s="439"/>
    </row>
    <row r="483" spans="1:17" s="429" customFormat="1" hidden="1">
      <c r="A483" s="25">
        <v>229</v>
      </c>
      <c r="B483" s="25" t="s">
        <v>1813</v>
      </c>
      <c r="C483" s="248">
        <f t="shared" si="10"/>
        <v>8553887</v>
      </c>
      <c r="D483" s="439"/>
      <c r="E483" s="47"/>
      <c r="F483" s="30"/>
      <c r="G483" s="47"/>
      <c r="H483" s="30"/>
      <c r="I483" s="47"/>
      <c r="J483" s="30"/>
      <c r="K483" s="47"/>
      <c r="L483" s="30"/>
      <c r="M483" s="47"/>
      <c r="N483" s="30"/>
      <c r="O483" s="31"/>
      <c r="Q483"/>
    </row>
    <row r="484" spans="1:17" s="429" customFormat="1" hidden="1">
      <c r="A484" s="25">
        <v>230</v>
      </c>
      <c r="B484" s="25" t="s">
        <v>1814</v>
      </c>
      <c r="C484" s="248">
        <f t="shared" si="10"/>
        <v>8862141</v>
      </c>
      <c r="D484" s="439"/>
      <c r="E484" s="47"/>
      <c r="F484" s="30"/>
      <c r="G484" s="47"/>
      <c r="H484" s="30"/>
      <c r="I484" s="47"/>
      <c r="J484" s="30"/>
      <c r="K484" s="47"/>
      <c r="L484" s="30"/>
      <c r="M484" s="47"/>
      <c r="N484" s="30"/>
      <c r="O484" s="31"/>
      <c r="Q484"/>
    </row>
    <row r="485" spans="1:17" hidden="1">
      <c r="A485" s="25">
        <v>300</v>
      </c>
      <c r="B485" s="25" t="s">
        <v>726</v>
      </c>
      <c r="C485" s="440">
        <f>SUM(C486:C503)</f>
        <v>200000</v>
      </c>
      <c r="D485" s="439">
        <f>C485/$C$445</f>
        <v>3.3222441805951337E-3</v>
      </c>
      <c r="Q485" s="429"/>
    </row>
    <row r="486" spans="1:17" hidden="1">
      <c r="A486" s="25">
        <v>301</v>
      </c>
      <c r="B486" s="25" t="s">
        <v>936</v>
      </c>
      <c r="C486" s="248">
        <f>SUMIF($G$5:$G$429,A486,$H$5:$H$429)</f>
        <v>0</v>
      </c>
      <c r="D486" s="439"/>
      <c r="Q486" s="429"/>
    </row>
    <row r="487" spans="1:17" hidden="1">
      <c r="A487" s="25">
        <v>302</v>
      </c>
      <c r="B487" s="25" t="s">
        <v>937</v>
      </c>
      <c r="C487" s="248">
        <f t="shared" ref="C487:C503" si="11">SUMIF($G$5:$G$429,A487,$H$5:$H$429)</f>
        <v>0</v>
      </c>
      <c r="D487" s="439"/>
    </row>
    <row r="488" spans="1:17" hidden="1">
      <c r="A488" s="25">
        <v>303</v>
      </c>
      <c r="B488" s="25" t="s">
        <v>938</v>
      </c>
      <c r="C488" s="248">
        <f t="shared" si="11"/>
        <v>0</v>
      </c>
      <c r="D488" s="439"/>
    </row>
    <row r="489" spans="1:17" hidden="1">
      <c r="A489" s="25">
        <v>304</v>
      </c>
      <c r="B489" s="25" t="s">
        <v>939</v>
      </c>
      <c r="C489" s="248">
        <f t="shared" si="11"/>
        <v>0</v>
      </c>
      <c r="D489" s="439"/>
    </row>
    <row r="490" spans="1:17" hidden="1">
      <c r="A490" s="25">
        <v>305</v>
      </c>
      <c r="B490" s="25" t="s">
        <v>940</v>
      </c>
      <c r="C490" s="248">
        <f t="shared" si="11"/>
        <v>0</v>
      </c>
      <c r="D490" s="439"/>
    </row>
    <row r="491" spans="1:17" hidden="1">
      <c r="A491" s="25">
        <v>306</v>
      </c>
      <c r="B491" s="25" t="s">
        <v>941</v>
      </c>
      <c r="C491" s="248">
        <f t="shared" si="11"/>
        <v>0</v>
      </c>
      <c r="D491" s="439"/>
    </row>
    <row r="492" spans="1:17" hidden="1">
      <c r="A492" s="25">
        <v>307</v>
      </c>
      <c r="B492" s="25" t="s">
        <v>942</v>
      </c>
      <c r="C492" s="248">
        <f t="shared" si="11"/>
        <v>0</v>
      </c>
      <c r="D492" s="439"/>
    </row>
    <row r="493" spans="1:17" hidden="1">
      <c r="A493" s="25">
        <v>308</v>
      </c>
      <c r="B493" s="25" t="s">
        <v>943</v>
      </c>
      <c r="C493" s="248">
        <f t="shared" si="11"/>
        <v>0</v>
      </c>
      <c r="D493" s="439"/>
    </row>
    <row r="494" spans="1:17" hidden="1">
      <c r="A494" s="25">
        <v>309</v>
      </c>
      <c r="B494" s="25" t="s">
        <v>944</v>
      </c>
      <c r="C494" s="248">
        <f t="shared" si="11"/>
        <v>0</v>
      </c>
      <c r="D494" s="439"/>
    </row>
    <row r="495" spans="1:17" hidden="1">
      <c r="A495" s="25">
        <v>310</v>
      </c>
      <c r="B495" s="25" t="s">
        <v>945</v>
      </c>
      <c r="C495" s="248">
        <f t="shared" si="11"/>
        <v>0</v>
      </c>
      <c r="D495" s="439"/>
    </row>
    <row r="496" spans="1:17" hidden="1">
      <c r="A496" s="25">
        <v>311</v>
      </c>
      <c r="B496" s="25" t="s">
        <v>946</v>
      </c>
      <c r="C496" s="248">
        <f t="shared" si="11"/>
        <v>200000</v>
      </c>
      <c r="D496" s="439"/>
    </row>
    <row r="497" spans="1:4" hidden="1">
      <c r="A497" s="25">
        <v>312</v>
      </c>
      <c r="B497" s="25" t="s">
        <v>947</v>
      </c>
      <c r="C497" s="248">
        <f t="shared" si="11"/>
        <v>0</v>
      </c>
      <c r="D497" s="439"/>
    </row>
    <row r="498" spans="1:4" hidden="1">
      <c r="A498" s="25">
        <v>313</v>
      </c>
      <c r="B498" s="25" t="s">
        <v>948</v>
      </c>
      <c r="C498" s="248">
        <f t="shared" si="11"/>
        <v>0</v>
      </c>
      <c r="D498" s="439"/>
    </row>
    <row r="499" spans="1:4" hidden="1">
      <c r="A499" s="25">
        <v>314</v>
      </c>
      <c r="B499" s="25" t="s">
        <v>949</v>
      </c>
      <c r="C499" s="248">
        <f t="shared" si="11"/>
        <v>0</v>
      </c>
      <c r="D499" s="439"/>
    </row>
    <row r="500" spans="1:4" hidden="1">
      <c r="A500" s="25">
        <v>315</v>
      </c>
      <c r="B500" s="25" t="s">
        <v>950</v>
      </c>
      <c r="C500" s="248">
        <f t="shared" si="11"/>
        <v>0</v>
      </c>
      <c r="D500" s="439"/>
    </row>
    <row r="501" spans="1:4" hidden="1">
      <c r="A501" s="25">
        <v>316</v>
      </c>
      <c r="B501" s="25" t="s">
        <v>951</v>
      </c>
      <c r="C501" s="248">
        <f t="shared" si="11"/>
        <v>0</v>
      </c>
      <c r="D501" s="439"/>
    </row>
    <row r="502" spans="1:4" hidden="1">
      <c r="A502" s="25">
        <v>317</v>
      </c>
      <c r="B502" s="25" t="s">
        <v>952</v>
      </c>
      <c r="C502" s="248">
        <f t="shared" si="11"/>
        <v>0</v>
      </c>
      <c r="D502" s="439"/>
    </row>
    <row r="503" spans="1:4" hidden="1">
      <c r="A503" s="25">
        <v>399</v>
      </c>
      <c r="B503" s="25" t="s">
        <v>953</v>
      </c>
      <c r="C503" s="248">
        <f t="shared" si="11"/>
        <v>0</v>
      </c>
      <c r="D503" s="439"/>
    </row>
    <row r="504" spans="1:4" hidden="1">
      <c r="A504" s="25">
        <v>400</v>
      </c>
      <c r="B504" s="25" t="s">
        <v>727</v>
      </c>
      <c r="C504" s="440">
        <f>SUM(C505:C512)</f>
        <v>3122000</v>
      </c>
      <c r="D504" s="439">
        <f>C504/$C$445</f>
        <v>5.1860231659090039E-2</v>
      </c>
    </row>
    <row r="505" spans="1:4" hidden="1">
      <c r="A505" s="25">
        <v>401</v>
      </c>
      <c r="B505" s="25" t="s">
        <v>1125</v>
      </c>
      <c r="C505" s="248">
        <f>SUMIF($I$5:$I$429,A505,$J$5:$J$429)</f>
        <v>0</v>
      </c>
      <c r="D505" s="439"/>
    </row>
    <row r="506" spans="1:4" hidden="1">
      <c r="A506" s="25">
        <v>402</v>
      </c>
      <c r="B506" s="25" t="s">
        <v>1126</v>
      </c>
      <c r="C506" s="248">
        <f t="shared" ref="C506:C512" si="12">SUMIF($I$5:$I$429,A506,$J$5:$J$429)</f>
        <v>0</v>
      </c>
      <c r="D506" s="439"/>
    </row>
    <row r="507" spans="1:4" hidden="1">
      <c r="A507" s="25">
        <v>403</v>
      </c>
      <c r="B507" s="25" t="s">
        <v>1127</v>
      </c>
      <c r="C507" s="248">
        <f t="shared" si="12"/>
        <v>0</v>
      </c>
      <c r="D507" s="439"/>
    </row>
    <row r="508" spans="1:4" hidden="1">
      <c r="A508" s="25">
        <v>404</v>
      </c>
      <c r="B508" s="25" t="s">
        <v>1128</v>
      </c>
      <c r="C508" s="248">
        <f t="shared" si="12"/>
        <v>0</v>
      </c>
      <c r="D508" s="439"/>
    </row>
    <row r="509" spans="1:4" hidden="1">
      <c r="A509" s="25">
        <v>405</v>
      </c>
      <c r="B509" s="25" t="s">
        <v>1129</v>
      </c>
      <c r="C509" s="248">
        <f t="shared" si="12"/>
        <v>0</v>
      </c>
      <c r="D509" s="439"/>
    </row>
    <row r="510" spans="1:4" hidden="1">
      <c r="A510" s="25">
        <v>406</v>
      </c>
      <c r="B510" s="25" t="s">
        <v>1130</v>
      </c>
      <c r="C510" s="248">
        <f t="shared" si="12"/>
        <v>3122000</v>
      </c>
      <c r="D510" s="439"/>
    </row>
    <row r="511" spans="1:4" hidden="1">
      <c r="A511" s="25">
        <v>407</v>
      </c>
      <c r="B511" s="25" t="s">
        <v>1131</v>
      </c>
      <c r="C511" s="248">
        <f t="shared" si="12"/>
        <v>0</v>
      </c>
      <c r="D511" s="439"/>
    </row>
    <row r="512" spans="1:4" hidden="1">
      <c r="A512" s="25">
        <v>499</v>
      </c>
      <c r="B512" s="25" t="s">
        <v>1132</v>
      </c>
      <c r="C512" s="248">
        <f t="shared" si="12"/>
        <v>0</v>
      </c>
      <c r="D512" s="439"/>
    </row>
    <row r="513" spans="1:4" hidden="1">
      <c r="A513" s="25">
        <v>500</v>
      </c>
      <c r="B513" s="25" t="s">
        <v>728</v>
      </c>
      <c r="C513" s="440">
        <f>SUM(C514:C517)</f>
        <v>0</v>
      </c>
      <c r="D513" s="439">
        <f>C513/$C$445</f>
        <v>0</v>
      </c>
    </row>
    <row r="514" spans="1:4" hidden="1">
      <c r="A514" s="25">
        <v>501</v>
      </c>
      <c r="B514" s="25" t="s">
        <v>730</v>
      </c>
      <c r="C514" s="248">
        <f>SUMIF($K$5:$K$429,A514,$L$5:$L$429)</f>
        <v>0</v>
      </c>
      <c r="D514" s="439"/>
    </row>
    <row r="515" spans="1:4" hidden="1">
      <c r="A515" s="25">
        <v>502</v>
      </c>
      <c r="B515" s="25" t="s">
        <v>729</v>
      </c>
      <c r="C515" s="248">
        <f t="shared" ref="C515:C517" si="13">SUMIF($K$5:$K$429,A515,$L$5:$L$429)</f>
        <v>0</v>
      </c>
      <c r="D515" s="439"/>
    </row>
    <row r="516" spans="1:4" hidden="1">
      <c r="A516" s="25">
        <v>503</v>
      </c>
      <c r="B516" s="25" t="s">
        <v>731</v>
      </c>
      <c r="C516" s="248">
        <f t="shared" si="13"/>
        <v>0</v>
      </c>
      <c r="D516" s="439"/>
    </row>
    <row r="517" spans="1:4" hidden="1">
      <c r="A517" s="25">
        <v>599</v>
      </c>
      <c r="B517" s="25" t="s">
        <v>958</v>
      </c>
      <c r="C517" s="248">
        <f t="shared" si="13"/>
        <v>0</v>
      </c>
      <c r="D517" s="439"/>
    </row>
    <row r="518" spans="1:4" hidden="1">
      <c r="A518" s="25">
        <v>900</v>
      </c>
      <c r="B518" s="25" t="s">
        <v>732</v>
      </c>
      <c r="C518" s="440">
        <f>SUM(C519:C523)</f>
        <v>0</v>
      </c>
      <c r="D518" s="439">
        <f>C518/$C$445</f>
        <v>0</v>
      </c>
    </row>
    <row r="519" spans="1:4" hidden="1">
      <c r="A519" s="25">
        <v>901</v>
      </c>
      <c r="B519" s="25" t="s">
        <v>954</v>
      </c>
      <c r="C519" s="248">
        <f>SUMIF($M$5:$M$429,A519,$N$5:$N$429)</f>
        <v>0</v>
      </c>
      <c r="D519" s="439"/>
    </row>
    <row r="520" spans="1:4" hidden="1">
      <c r="A520" s="25">
        <v>902</v>
      </c>
      <c r="B520" s="25" t="s">
        <v>955</v>
      </c>
      <c r="C520" s="248">
        <f t="shared" ref="C520:C523" si="14">SUMIF($M$5:$M$429,A520,$N$5:$N$429)</f>
        <v>0</v>
      </c>
      <c r="D520" s="439"/>
    </row>
    <row r="521" spans="1:4" hidden="1">
      <c r="A521" s="25">
        <v>903</v>
      </c>
      <c r="B521" s="25" t="s">
        <v>956</v>
      </c>
      <c r="C521" s="248">
        <f t="shared" si="14"/>
        <v>0</v>
      </c>
      <c r="D521" s="439"/>
    </row>
    <row r="522" spans="1:4" hidden="1">
      <c r="A522" s="25">
        <v>904</v>
      </c>
      <c r="B522" s="25" t="s">
        <v>957</v>
      </c>
      <c r="C522" s="248">
        <f t="shared" si="14"/>
        <v>0</v>
      </c>
      <c r="D522" s="439"/>
    </row>
    <row r="523" spans="1:4" hidden="1">
      <c r="A523" s="25">
        <v>999</v>
      </c>
      <c r="B523" s="25" t="s">
        <v>725</v>
      </c>
      <c r="C523" s="248">
        <f t="shared" si="14"/>
        <v>0</v>
      </c>
      <c r="D523" s="439"/>
    </row>
    <row r="524" spans="1:4" hidden="1">
      <c r="C524" s="440"/>
      <c r="D524" s="442"/>
    </row>
    <row r="525" spans="1:4" hidden="1">
      <c r="B525" s="25" t="s">
        <v>1289</v>
      </c>
      <c r="C525" s="440"/>
      <c r="D525" s="442"/>
    </row>
    <row r="526" spans="1:4" hidden="1">
      <c r="A526" s="25">
        <v>1</v>
      </c>
      <c r="B526" s="25" t="s">
        <v>1290</v>
      </c>
      <c r="C526" s="440">
        <f>C434+C435+C436+C437+C440+C441</f>
        <v>44588627</v>
      </c>
      <c r="D526" s="442">
        <f>C526/$C$529</f>
        <v>0.7406715328573853</v>
      </c>
    </row>
    <row r="527" spans="1:4" hidden="1">
      <c r="A527" s="25">
        <v>2</v>
      </c>
      <c r="B527" s="25" t="s">
        <v>1291</v>
      </c>
      <c r="C527" s="440">
        <f>C438+C439</f>
        <v>11898786</v>
      </c>
      <c r="D527" s="442">
        <f t="shared" ref="D527:D528" si="15">C527/$C$529</f>
        <v>0.19765336272323425</v>
      </c>
    </row>
    <row r="528" spans="1:4" hidden="1">
      <c r="A528" s="25">
        <v>3</v>
      </c>
      <c r="B528" s="25" t="s">
        <v>1292</v>
      </c>
      <c r="C528" s="440">
        <f>C442</f>
        <v>3712858</v>
      </c>
      <c r="D528" s="442">
        <f t="shared" si="15"/>
        <v>6.1675104419380435E-2</v>
      </c>
    </row>
    <row r="529" spans="3:3" hidden="1">
      <c r="C529" s="47">
        <f>SUM(C526:C528)</f>
        <v>60200271</v>
      </c>
    </row>
  </sheetData>
  <sheetProtection password="D38D" sheet="1" objects="1" scenarios="1"/>
  <mergeCells count="21">
    <mergeCell ref="O1:O3"/>
    <mergeCell ref="A1:A3"/>
    <mergeCell ref="C3:D3"/>
    <mergeCell ref="E3:F3"/>
    <mergeCell ref="G3:H3"/>
    <mergeCell ref="I3:J3"/>
    <mergeCell ref="K3:L3"/>
    <mergeCell ref="C1:D1"/>
    <mergeCell ref="M1:N1"/>
    <mergeCell ref="K1:L1"/>
    <mergeCell ref="I1:J1"/>
    <mergeCell ref="G1:H1"/>
    <mergeCell ref="E1:F1"/>
    <mergeCell ref="M430:N430"/>
    <mergeCell ref="C430:D430"/>
    <mergeCell ref="B1:B3"/>
    <mergeCell ref="E430:F430"/>
    <mergeCell ref="G430:H430"/>
    <mergeCell ref="I430:J430"/>
    <mergeCell ref="K430:L430"/>
    <mergeCell ref="M3:N3"/>
  </mergeCells>
  <conditionalFormatting sqref="C7:D7 C26:F29 M26:N29 C9:D10 E9:H9 M12:N14 E12:H13 C12:D14 C17:D20 E18:F20 M17:N20 M23:N23 C23:H23 M31:N34 C31:F34 C36:F36 M36:N36 M38:N38 C38:F38 C40:F41 M40:N41 C109:F117 C119:F127 C268:F273 C139:F147 C167:F175 C220:F227 C253:F258 K253:N258 K268:N273 M139:N147 M44:N51 C44:F51 C53:F55 M53:N55 M57:N63 C57:F63 C65:F65 M65:N65 M67:N75 C67:F75 C77:F83 M77:N83 M85:N85 C85:F85 C88:F92 M88:N92 M94:N96 C94:F96 C98:F106 M98:N106 M109:N117 M119:N127 C129:F137 M129:N137 C149:F157 M149:N157 M159:N165 C159:F165 M167:N175 M177:N181 C177:F181 C183:F191 M183:N191 M220:N227 M229:N231 C229:D231 K260:N263 C260:F263 C265:F266 K265:N266 C242:D242 C277:F284 C301:F309 C321:N328 C312:N319 C275:F275 K275:N275 K277:N284 C286:D294 K286:N294 K296:N299 C296:F299 K301:N309 C330:N331 C334:D335 M334:N335 M337:N345 C337:D345 C347:D352 M347:N352 M367:N368 C367:D368 C371:D372 M371:N372 M377:N379 C377:D379 C400:F401 K400:N401 K409:N410 C409:F410 C418:F418 K418:N418 K421:N421 C421:F421 C424:F424 K424:N424 C244:D245 G377:J379">
    <cfRule type="containsBlanks" dxfId="118" priority="2076">
      <formula>LEN(TRIM(C7))=0</formula>
    </cfRule>
  </conditionalFormatting>
  <conditionalFormatting sqref="C429:D429">
    <cfRule type="containsBlanks" dxfId="117" priority="2018">
      <formula>LEN(TRIM(C429))=0</formula>
    </cfRule>
  </conditionalFormatting>
  <conditionalFormatting sqref="E429:F429">
    <cfRule type="containsBlanks" dxfId="116" priority="1962">
      <formula>LEN(TRIM(E429))=0</formula>
    </cfRule>
  </conditionalFormatting>
  <conditionalFormatting sqref="M429:N429">
    <cfRule type="containsBlanks" dxfId="115" priority="1872">
      <formula>LEN(TRIM(M429))=0</formula>
    </cfRule>
  </conditionalFormatting>
  <conditionalFormatting sqref="N429">
    <cfRule type="containsBlanks" dxfId="114" priority="213">
      <formula>LEN(TRIM(N429))=0</formula>
    </cfRule>
  </conditionalFormatting>
  <conditionalFormatting sqref="N429">
    <cfRule type="containsBlanks" dxfId="113" priority="212">
      <formula>LEN(TRIM(N429))=0</formula>
    </cfRule>
  </conditionalFormatting>
  <conditionalFormatting sqref="N429">
    <cfRule type="containsBlanks" dxfId="112" priority="211">
      <formula>LEN(TRIM(N429))=0</formula>
    </cfRule>
  </conditionalFormatting>
  <conditionalFormatting sqref="N429">
    <cfRule type="containsBlanks" dxfId="111" priority="210">
      <formula>LEN(TRIM(N429))=0</formula>
    </cfRule>
  </conditionalFormatting>
  <conditionalFormatting sqref="N429">
    <cfRule type="containsBlanks" dxfId="110" priority="209">
      <formula>LEN(TRIM(N429))=0</formula>
    </cfRule>
  </conditionalFormatting>
  <conditionalFormatting sqref="N429">
    <cfRule type="containsBlanks" dxfId="109" priority="208">
      <formula>LEN(TRIM(N429))=0</formula>
    </cfRule>
  </conditionalFormatting>
  <conditionalFormatting sqref="N429">
    <cfRule type="containsBlanks" dxfId="108" priority="207">
      <formula>LEN(TRIM(N429))=0</formula>
    </cfRule>
  </conditionalFormatting>
  <conditionalFormatting sqref="N429">
    <cfRule type="containsBlanks" dxfId="107" priority="206">
      <formula>LEN(TRIM(N429))=0</formula>
    </cfRule>
  </conditionalFormatting>
  <conditionalFormatting sqref="N429">
    <cfRule type="containsBlanks" dxfId="106" priority="205">
      <formula>LEN(TRIM(N429))=0</formula>
    </cfRule>
  </conditionalFormatting>
  <conditionalFormatting sqref="N429">
    <cfRule type="containsBlanks" dxfId="105" priority="204">
      <formula>LEN(TRIM(N429))=0</formula>
    </cfRule>
  </conditionalFormatting>
  <conditionalFormatting sqref="N429">
    <cfRule type="containsBlanks" dxfId="104" priority="203">
      <formula>LEN(TRIM(N429))=0</formula>
    </cfRule>
  </conditionalFormatting>
  <conditionalFormatting sqref="N429">
    <cfRule type="containsBlanks" dxfId="103" priority="202">
      <formula>LEN(TRIM(N429))=0</formula>
    </cfRule>
  </conditionalFormatting>
  <conditionalFormatting sqref="N429">
    <cfRule type="containsBlanks" dxfId="102" priority="201">
      <formula>LEN(TRIM(N429))=0</formula>
    </cfRule>
  </conditionalFormatting>
  <conditionalFormatting sqref="N429">
    <cfRule type="containsBlanks" dxfId="101" priority="200">
      <formula>LEN(TRIM(N429))=0</formula>
    </cfRule>
  </conditionalFormatting>
  <conditionalFormatting sqref="N429">
    <cfRule type="containsBlanks" dxfId="100" priority="199">
      <formula>LEN(TRIM(N429))=0</formula>
    </cfRule>
  </conditionalFormatting>
  <conditionalFormatting sqref="N429">
    <cfRule type="containsBlanks" dxfId="99" priority="198">
      <formula>LEN(TRIM(N429))=0</formula>
    </cfRule>
  </conditionalFormatting>
  <conditionalFormatting sqref="N429">
    <cfRule type="containsBlanks" dxfId="98" priority="197">
      <formula>LEN(TRIM(N429))=0</formula>
    </cfRule>
  </conditionalFormatting>
  <conditionalFormatting sqref="N429">
    <cfRule type="containsBlanks" dxfId="97" priority="196">
      <formula>LEN(TRIM(N429))=0</formula>
    </cfRule>
  </conditionalFormatting>
  <conditionalFormatting sqref="N429">
    <cfRule type="containsBlanks" dxfId="96" priority="195">
      <formula>LEN(TRIM(N429))=0</formula>
    </cfRule>
  </conditionalFormatting>
  <conditionalFormatting sqref="N429">
    <cfRule type="containsBlanks" dxfId="95" priority="194">
      <formula>LEN(TRIM(N429))=0</formula>
    </cfRule>
  </conditionalFormatting>
  <conditionalFormatting sqref="N429">
    <cfRule type="containsBlanks" dxfId="94" priority="193">
      <formula>LEN(TRIM(N429))=0</formula>
    </cfRule>
  </conditionalFormatting>
  <conditionalFormatting sqref="N429">
    <cfRule type="containsBlanks" dxfId="93" priority="192">
      <formula>LEN(TRIM(N429))=0</formula>
    </cfRule>
  </conditionalFormatting>
  <conditionalFormatting sqref="F429">
    <cfRule type="containsBlanks" dxfId="92" priority="168">
      <formula>LEN(TRIM(F429))=0</formula>
    </cfRule>
  </conditionalFormatting>
  <conditionalFormatting sqref="F429">
    <cfRule type="containsBlanks" dxfId="91" priority="167">
      <formula>LEN(TRIM(F429))=0</formula>
    </cfRule>
  </conditionalFormatting>
  <conditionalFormatting sqref="F429">
    <cfRule type="containsBlanks" dxfId="90" priority="166">
      <formula>LEN(TRIM(F429))=0</formula>
    </cfRule>
  </conditionalFormatting>
  <conditionalFormatting sqref="F429">
    <cfRule type="containsBlanks" dxfId="89" priority="165">
      <formula>LEN(TRIM(F429))=0</formula>
    </cfRule>
  </conditionalFormatting>
  <conditionalFormatting sqref="F429">
    <cfRule type="containsBlanks" dxfId="88" priority="164">
      <formula>LEN(TRIM(F429))=0</formula>
    </cfRule>
  </conditionalFormatting>
  <conditionalFormatting sqref="F429">
    <cfRule type="containsBlanks" dxfId="87" priority="163">
      <formula>LEN(TRIM(F429))=0</formula>
    </cfRule>
  </conditionalFormatting>
  <conditionalFormatting sqref="F429">
    <cfRule type="containsBlanks" dxfId="86" priority="162">
      <formula>LEN(TRIM(F429))=0</formula>
    </cfRule>
  </conditionalFormatting>
  <conditionalFormatting sqref="F429">
    <cfRule type="containsBlanks" dxfId="85" priority="161">
      <formula>LEN(TRIM(F429))=0</formula>
    </cfRule>
  </conditionalFormatting>
  <conditionalFormatting sqref="F429">
    <cfRule type="containsBlanks" dxfId="84" priority="160">
      <formula>LEN(TRIM(F429))=0</formula>
    </cfRule>
  </conditionalFormatting>
  <conditionalFormatting sqref="F429">
    <cfRule type="containsBlanks" dxfId="83" priority="159">
      <formula>LEN(TRIM(F429))=0</formula>
    </cfRule>
  </conditionalFormatting>
  <conditionalFormatting sqref="F429">
    <cfRule type="containsBlanks" dxfId="82" priority="158">
      <formula>LEN(TRIM(F429))=0</formula>
    </cfRule>
  </conditionalFormatting>
  <conditionalFormatting sqref="F429">
    <cfRule type="containsBlanks" dxfId="81" priority="157">
      <formula>LEN(TRIM(F429))=0</formula>
    </cfRule>
  </conditionalFormatting>
  <conditionalFormatting sqref="F429">
    <cfRule type="containsBlanks" dxfId="80" priority="156">
      <formula>LEN(TRIM(F429))=0</formula>
    </cfRule>
  </conditionalFormatting>
  <conditionalFormatting sqref="F429">
    <cfRule type="containsBlanks" dxfId="79" priority="155">
      <formula>LEN(TRIM(F429))=0</formula>
    </cfRule>
  </conditionalFormatting>
  <conditionalFormatting sqref="F429">
    <cfRule type="containsBlanks" dxfId="78" priority="154">
      <formula>LEN(TRIM(F429))=0</formula>
    </cfRule>
  </conditionalFormatting>
  <conditionalFormatting sqref="F429">
    <cfRule type="containsBlanks" dxfId="77" priority="153">
      <formula>LEN(TRIM(F429))=0</formula>
    </cfRule>
  </conditionalFormatting>
  <conditionalFormatting sqref="F429">
    <cfRule type="containsBlanks" dxfId="76" priority="152">
      <formula>LEN(TRIM(F429))=0</formula>
    </cfRule>
  </conditionalFormatting>
  <conditionalFormatting sqref="F429">
    <cfRule type="containsBlanks" dxfId="75" priority="151">
      <formula>LEN(TRIM(F429))=0</formula>
    </cfRule>
  </conditionalFormatting>
  <conditionalFormatting sqref="F429">
    <cfRule type="containsBlanks" dxfId="74" priority="150">
      <formula>LEN(TRIM(F429))=0</formula>
    </cfRule>
  </conditionalFormatting>
  <conditionalFormatting sqref="F429">
    <cfRule type="containsBlanks" dxfId="73" priority="149">
      <formula>LEN(TRIM(F429))=0</formula>
    </cfRule>
  </conditionalFormatting>
  <conditionalFormatting sqref="F429">
    <cfRule type="containsBlanks" dxfId="72" priority="148">
      <formula>LEN(TRIM(F429))=0</formula>
    </cfRule>
  </conditionalFormatting>
  <conditionalFormatting sqref="F429">
    <cfRule type="containsBlanks" dxfId="71" priority="147">
      <formula>LEN(TRIM(F429))=0</formula>
    </cfRule>
  </conditionalFormatting>
  <conditionalFormatting sqref="F429">
    <cfRule type="containsBlanks" dxfId="70" priority="146">
      <formula>LEN(TRIM(F429))=0</formula>
    </cfRule>
  </conditionalFormatting>
  <conditionalFormatting sqref="D429">
    <cfRule type="containsBlanks" dxfId="69" priority="145">
      <formula>LEN(TRIM(D429))=0</formula>
    </cfRule>
  </conditionalFormatting>
  <conditionalFormatting sqref="D429">
    <cfRule type="containsBlanks" dxfId="68" priority="144">
      <formula>LEN(TRIM(D429))=0</formula>
    </cfRule>
  </conditionalFormatting>
  <conditionalFormatting sqref="D429">
    <cfRule type="containsBlanks" dxfId="67" priority="143">
      <formula>LEN(TRIM(D429))=0</formula>
    </cfRule>
  </conditionalFormatting>
  <conditionalFormatting sqref="D429">
    <cfRule type="containsBlanks" dxfId="66" priority="142">
      <formula>LEN(TRIM(D429))=0</formula>
    </cfRule>
  </conditionalFormatting>
  <conditionalFormatting sqref="D429">
    <cfRule type="containsBlanks" dxfId="65" priority="141">
      <formula>LEN(TRIM(D429))=0</formula>
    </cfRule>
  </conditionalFormatting>
  <conditionalFormatting sqref="D429">
    <cfRule type="containsBlanks" dxfId="64" priority="140">
      <formula>LEN(TRIM(D429))=0</formula>
    </cfRule>
  </conditionalFormatting>
  <conditionalFormatting sqref="D429">
    <cfRule type="containsBlanks" dxfId="63" priority="139">
      <formula>LEN(TRIM(D429))=0</formula>
    </cfRule>
  </conditionalFormatting>
  <conditionalFormatting sqref="D429">
    <cfRule type="containsBlanks" dxfId="62" priority="138">
      <formula>LEN(TRIM(D429))=0</formula>
    </cfRule>
  </conditionalFormatting>
  <conditionalFormatting sqref="D429">
    <cfRule type="containsBlanks" dxfId="61" priority="137">
      <formula>LEN(TRIM(D429))=0</formula>
    </cfRule>
  </conditionalFormatting>
  <conditionalFormatting sqref="D429">
    <cfRule type="containsBlanks" dxfId="60" priority="136">
      <formula>LEN(TRIM(D429))=0</formula>
    </cfRule>
  </conditionalFormatting>
  <conditionalFormatting sqref="D429">
    <cfRule type="containsBlanks" dxfId="59" priority="135">
      <formula>LEN(TRIM(D429))=0</formula>
    </cfRule>
  </conditionalFormatting>
  <conditionalFormatting sqref="D429">
    <cfRule type="containsBlanks" dxfId="58" priority="134">
      <formula>LEN(TRIM(D429))=0</formula>
    </cfRule>
  </conditionalFormatting>
  <conditionalFormatting sqref="D429">
    <cfRule type="containsBlanks" dxfId="57" priority="133">
      <formula>LEN(TRIM(D429))=0</formula>
    </cfRule>
  </conditionalFormatting>
  <conditionalFormatting sqref="D429">
    <cfRule type="containsBlanks" dxfId="56" priority="132">
      <formula>LEN(TRIM(D429))=0</formula>
    </cfRule>
  </conditionalFormatting>
  <conditionalFormatting sqref="D429">
    <cfRule type="containsBlanks" dxfId="55" priority="131">
      <formula>LEN(TRIM(D429))=0</formula>
    </cfRule>
  </conditionalFormatting>
  <conditionalFormatting sqref="D429">
    <cfRule type="containsBlanks" dxfId="54" priority="130">
      <formula>LEN(TRIM(D429))=0</formula>
    </cfRule>
  </conditionalFormatting>
  <conditionalFormatting sqref="D429">
    <cfRule type="containsBlanks" dxfId="53" priority="129">
      <formula>LEN(TRIM(D429))=0</formula>
    </cfRule>
  </conditionalFormatting>
  <conditionalFormatting sqref="D429">
    <cfRule type="containsBlanks" dxfId="52" priority="128">
      <formula>LEN(TRIM(D429))=0</formula>
    </cfRule>
  </conditionalFormatting>
  <conditionalFormatting sqref="D429">
    <cfRule type="containsBlanks" dxfId="51" priority="127">
      <formula>LEN(TRIM(D429))=0</formula>
    </cfRule>
  </conditionalFormatting>
  <conditionalFormatting sqref="D429">
    <cfRule type="containsBlanks" dxfId="50" priority="126">
      <formula>LEN(TRIM(D429))=0</formula>
    </cfRule>
  </conditionalFormatting>
  <conditionalFormatting sqref="D429">
    <cfRule type="containsBlanks" dxfId="49" priority="125">
      <formula>LEN(TRIM(D429))=0</formula>
    </cfRule>
  </conditionalFormatting>
  <conditionalFormatting sqref="D429">
    <cfRule type="containsBlanks" dxfId="48" priority="124">
      <formula>LEN(TRIM(D429))=0</formula>
    </cfRule>
  </conditionalFormatting>
  <conditionalFormatting sqref="D429">
    <cfRule type="containsBlanks" dxfId="47" priority="123">
      <formula>LEN(TRIM(D429))=0</formula>
    </cfRule>
  </conditionalFormatting>
  <conditionalFormatting sqref="C204:D204">
    <cfRule type="containsBlanks" dxfId="46" priority="2">
      <formula>LEN(TRIM(C204))=0</formula>
    </cfRule>
  </conditionalFormatting>
  <conditionalFormatting sqref="C236:D236">
    <cfRule type="containsBlanks" dxfId="45" priority="1">
      <formula>LEN(TRIM(C236))=0</formula>
    </cfRule>
  </conditionalFormatting>
  <dataValidations xWindow="188" yWindow="279" count="9">
    <dataValidation type="whole" operator="greaterThan" allowBlank="1" showInputMessage="1" showErrorMessage="1" errorTitle="Valor no valido" error="La información que intenta ingresar es un números negativos o texto, favor de verificarlo." sqref="J429 J426:J427 H426:H427 D426:D427 F426:F427 L426:L427 H429 N426:N427 H337:H345 J337:J345 L337:L345 J301:J309 N374:N375 L422 L334:L335 D374:D375 F374:F375 H374:H375 J374:J375 L374:L375 L354:L362 D382:D387 F382:F387 H382:H387 J382:J387 H354:H362 L382:L387 F354:F362 F395:F397 D354:D362 H395:H397 J395:J397 J400:J407 J424 D389:D393 F389:F393 H389:H393 L347:L352 J389:J393 L389:L393 N422 H421:H422 H334:H335 F337:F345 N354:N362 L364:L372 L377:L379 J334:J335 F286:F294 H409:H416 L395:L397 N395:N397 J421:J422 H301:H309 H400:H407 D402:D407 F402:F407 L402:L407 D364:D366 N369:N370 H418:H419 H424 N389:N393 F411:F416 L411:L416 N402:N407 J409:J416 N411:N416 J354:J362 D395:D397 N382:N387 H347:H352 H275 N419 H286:H294 H296:H299 J275 J364:J372 J286:J294 H364:H372 J418:J419 J296:J299 D411:D416 D419 L419 F419 F364:F372 D422 D369:D370 J347:J352 N364:N366 F347:F352 F422 F334:F335 H277:H284 J277:J284 D243 N210:N218 N233:N246 J38 L38 H40:H41 J40:J41 L40:L41 H14:H15 J7:J10 N24 L12:L15 F7:F8 D21:D22 D8 H17:H22 L7:L10 J12:J15 F14:F15 H24 H7:H8 F17 H31:H36 J31:J36 L31:L36 N35 N21:N22 F35 D35 L26:L29 J26:J29 D15 F24 F21:F22 D24 H26:H29 J17:J24 L17:L24 H10 N7:N10 N15 F10 H248:H250 J248:J250 J268:J273 H268:H273 J265:J266 H265:H266 H85:H86 J260:J263 H260:H263 J253:J258 N248:N250 H253:H258 F204:F208 L248:L250 H38 J229:J231 H229:H231 F229:F231 L220:L227 J220:J227 H220:H227 H44:H51 N194:N202 D248:D250 D194:D202 N204:N208 L204:L208 L229:L231 L183:L191 L194:L202 J204:J208 J194:J202 H194:H202 H204:H208 F194:F202 J183:J191 H183:H191 H57:H65 D205:D208 F248:F250 J57:J65 L177:L181 J177:J181 D237:D241 L57:L65 H177:H181 L167:L175 J167:J175 H167:H175 L159:L165 J159:J165 H159:H165 L149:L157 J149:J157 L139:L147 H149:H157 J139:J147 H139:H147 L129:L137 J129:J137 H129:H137 L119:L127 J119:J127 H119:H127 L109:L117 J109:J117 H109:H117 L98:L106 L94:L96 J98:J106 H98:H106 J94:J96 L88:L92 J88:J92 H94:H96 D86 H88:H92 N86 F86 L85:L86 J85:J86 L77:L83 J77:J83 H77:H83 N64 L67:L75 J67:J75 H67:H75 F64 D64 L53:L55 J53:J55 H53:H55 L44:L51 J44:J51 D210:D218 F210:F218 H210:H218 J210:J218 L210:L218 D233:D235 D246 J233:J246 L233:L246 F233:F246 H233:H246 P242 P244:P246 F377:F379 L429">
      <formula1>0</formula1>
    </dataValidation>
    <dataValidation type="list" allowBlank="1" showInputMessage="1" showErrorMessage="1" sqref="C429 C400:C401 C377:C379 C409:C410 C418 C367:C368 C424 C371:C372 C347:C352 C337:C345 C334:C335 C330:C331 C321:C328 C312:C319 C301:C309 C296:C299 C286:C294 C277:C284 C275 C421 C260:C263 C242 C236 C265:C266 C40:C41 C36 C38 C9:C10 C12:C14 C26:C29 C23 C31:C34 C17:C20 C7 C44:C51 C53:C55 C67:C75 C77:C83 C65 C88:C92 C94:C96 C98:C106 C109:C117 C119:C127 C129:C137 C139:C147 C149:C157 C159:C165 C167:C175 C177:C181 C85 C57:C63 C183:C191 C220:C227 C268:C273 C204 C229:C231 C253:C258 C244:C245">
      <formula1>$Q$10:$Q$16</formula1>
    </dataValidation>
    <dataValidation type="list" allowBlank="1" showInputMessage="1" showErrorMessage="1" sqref="K268:K273 K424 K418 K409:K410 K400:K401 K312:K319 K330:K331 K301:K309 K296:K299 K286:K294 K277:K284 K275 K421 K321:K328 K253:K258 K260:K263 K265:K266">
      <formula1>$Q$76:$Q$79</formula1>
    </dataValidation>
    <dataValidation type="list" allowBlank="1" showInputMessage="1" showErrorMessage="1" sqref="M429 M421 M275 M277:M284 M286:M294 M296:M299 M301:M309 M312:M319 M321:M328 M330:M331 M334:M335 M337:M345 M347:M352 M371:M372 M424 M367:M368 M418 M409:M410 M377:M379 M400:M401 M44:M51 M40:M41 M36 M38 M12:M14 M268:M273 M265:M266 M260:M263 M253:M258 M229:M231 M23 M26:M29 M220:M227 M17:M20 M183:M191 M57:M63 M85 M177:M181 M167:M175 M159:M165 M149:M157 M139:M147 M129:M137 M119:M127 M109:M117 M98:M106 M94:M96 M88:M92 M65 M77:M83 M67:M75 M31:M34 M53:M55">
      <formula1>$Q$81:$Q$85</formula1>
    </dataValidation>
    <dataValidation type="whole" operator="greaterThanOrEqual" allowBlank="1" showInputMessage="1" showErrorMessage="1" errorTitle="Valor no valido" error="La información que intenta ingresar es un números negativos o texto, favor de verificarlo." sqref="N429 D67:D75 F429 D429 D275 F275 L275 N275 N277:N284 L277:L284 F277:F284 D277:D284 D286:D294 L286:L294 N286:N294 N296:N299 L296:L299 F296:F299 D296:D299 D301:D309 F301:F309 L301:L309 N301:N309 N312:N319 L312:L319 J312:J319 H312:H319 F312:F319 D312:D319 D321:D328 F321:F328 H321:H328 J321:J328 L321:L328 N321:N328 N330:N331 L330:L331 J330:J331 H330:H331 F330:F331 D330:D331 D334:D335 N334:N335 N337:N345 D337:D345 D347:D352 N347:N352 N367:N368 D367:D368 D371:D372 N371:N372 N377:N379 J377:J379 H377:H379 F67:F75 D377:D379 D400:D401 F400:F401 L400:L401 N400:N401 N409:N410 L409:L410 F409:F410 D409:D410 D418 F418 L418 N418 N421 L421 F421 D421 D424 F424 L424 N424 N67:N75 D244:D245 D65 N65 F65 D242 D57:D63 F57:F63 D236 N53:N55 N57:N63 D36 F36 N36 N38 F38 D38 D40:D41 F40:F41 N40:N41 D31:D34 F31:F34 N31:N34 N26:N29 F26:F29 D26:D29 D23 F23 H23 N23 N17:N20 F18:F20 D17:D20 D12:D14 F12:F13 H12:H13 N12:N14 F44:F51 N44:N51 H9 F9 D9:D10 D7 D268:D273 F268:F273 L268:L273 N268:N273 N265:N266 L265:L266 F265:F266 D265:D266 D260:D263 F260:F263 L260:L263 N260:N263 N253:N258 L253:L258 F253:F258 D253:D258 D229:D231 N229:N231 N220:N227 F220:F227 D220:D227 F53:F55 D53:D55 D44:D51 D204 N183:N191 F183:F191 D183:D191 D177:D181 F177:F181 N177:N181 N167:N175 F167:F175 D167:D175 D159:D165 F159:F165 N159:N165 N149:N157 F149:F157 D149:D157 D139:D147 F139:F147 N139:N147 N129:N137 F129:F137 D129:D137 D119:D127 F119:F127 N119:N127 N109:N117 F109:F117 D109:D117 N98:N106 F98:F106 D98:D106 D94:D96 F94:F96 N94:N96 N88:N92 F88:F92 D88:D92 D85 F85 N85 N77:N83 F77:F83 D77:D83">
      <formula1>0</formula1>
    </dataValidation>
    <dataValidation type="list" allowBlank="1" showInputMessage="1" showErrorMessage="1" sqref="G330:G331 G377:G379 G312:G319 G321:G328 G12:G13 G23 G9">
      <formula1>$Q$48:$Q$65</formula1>
    </dataValidation>
    <dataValidation type="list" allowBlank="1" showInputMessage="1" showErrorMessage="1" sqref="I330:I331 I377:I379 I312:I319 I321:I328">
      <formula1>$Q$67:$Q$74</formula1>
    </dataValidation>
    <dataValidation type="whole" errorStyle="warning" operator="greaterThan" allowBlank="1" showInputMessage="1" showErrorMessage="1" errorTitle="IMPORTANTE" error="Se recomienda leer las instrucciones antes de inciar con el llenado del presupuesto por objeto del gasto" sqref="B1:B3">
      <formula1>0</formula1>
    </dataValidation>
    <dataValidation type="list" allowBlank="1" showInputMessage="1" showErrorMessage="1" sqref="E429 E421 E424 E418 E409:E410 E275 E400:E401 E277:E284 E296:E299 E301:E309 E312:E319 E321:E328 E330:E331 E23 E12:E13 E26:E29 E9 E268:E273 E265:E266 E260:E263 E253:E258 E220:E227 E183:E191 E18:E20 E57:E63 E85 E177:E181 E167:E175 E159:E165 E149:E157 E139:E147 E129:E137 E119:E127 E109:E117 E98:E106 E94:E96 E88:E92 E65 E77:E83 E67:E75 E31:E34 E53:E55 E44:E51 E40:E41 E36 E38">
      <formula1>$Q$18:$Q$46</formula1>
    </dataValidation>
  </dataValidations>
  <pageMargins left="0.23622047244094491" right="0.59055118110236227" top="0.74803149606299213" bottom="0.74803149606299213" header="0.31496062992125984" footer="0.31496062992125984"/>
  <pageSetup scale="48" orientation="portrait" r:id="rId1"/>
  <headerFooter>
    <oddHeader>&amp;L&amp;"-,Negrita"&amp;18Presupuesto de Egresos por Clasificación Económica y Objeto del Gasto 2012
&amp;14Nombre de la Entidad:&amp;16 &amp;F, Jalisco</oddHeader>
    <oddFooter>&amp;L&amp;8*OG: Obgeto del Gasto.
*OR: Origen del Recurso.&amp;RPágina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WVP149"/>
  <sheetViews>
    <sheetView workbookViewId="0">
      <pane ySplit="2" topLeftCell="A3" activePane="bottomLeft" state="frozen"/>
      <selection pane="bottomLeft" activeCell="A3" sqref="A3"/>
    </sheetView>
  </sheetViews>
  <sheetFormatPr baseColWidth="10" defaultColWidth="0" defaultRowHeight="0" customHeight="1" zeroHeight="1"/>
  <cols>
    <col min="1" max="2" width="28.5703125" style="319" customWidth="1"/>
    <col min="3" max="3" width="0" style="324" hidden="1" customWidth="1"/>
    <col min="4" max="4" width="8.5703125" style="335" customWidth="1"/>
    <col min="5" max="5" width="3.85546875" style="336" bestFit="1" customWidth="1"/>
    <col min="6" max="6" width="16.5703125" style="337" customWidth="1"/>
    <col min="7" max="7" width="16.5703125" style="335" customWidth="1"/>
    <col min="8" max="8" width="20.28515625" style="335" bestFit="1" customWidth="1"/>
    <col min="9" max="9" width="0.28515625" style="318" customWidth="1"/>
    <col min="10" max="244" width="11.42578125" style="319" hidden="1"/>
    <col min="245" max="245" width="16.42578125" style="319" hidden="1"/>
    <col min="246" max="246" width="16" style="319" hidden="1"/>
    <col min="247" max="249" width="3.28515625" style="319" hidden="1"/>
    <col min="250" max="250" width="7.140625" style="319" hidden="1"/>
    <col min="251" max="262" width="13.7109375" style="319" hidden="1"/>
    <col min="263" max="263" width="14.42578125" style="319" hidden="1"/>
    <col min="264" max="264" width="1.7109375" style="319" hidden="1"/>
    <col min="265" max="499" width="11.42578125" style="319" hidden="1"/>
    <col min="500" max="500" width="1.7109375" style="319" hidden="1"/>
    <col min="501" max="501" width="16.42578125" style="319" hidden="1"/>
    <col min="502" max="502" width="16" style="319" hidden="1"/>
    <col min="503" max="505" width="3.28515625" style="319" hidden="1"/>
    <col min="506" max="506" width="7.140625" style="319" hidden="1"/>
    <col min="507" max="518" width="13.7109375" style="319" hidden="1"/>
    <col min="519" max="519" width="14.42578125" style="319" hidden="1"/>
    <col min="520" max="520" width="1.7109375" style="319" hidden="1"/>
    <col min="521" max="755" width="11.42578125" style="319" hidden="1"/>
    <col min="756" max="756" width="1.7109375" style="319" hidden="1"/>
    <col min="757" max="757" width="16.42578125" style="319" hidden="1"/>
    <col min="758" max="758" width="16" style="319" hidden="1"/>
    <col min="759" max="761" width="3.28515625" style="319" hidden="1"/>
    <col min="762" max="762" width="7.140625" style="319" hidden="1"/>
    <col min="763" max="774" width="13.7109375" style="319" hidden="1"/>
    <col min="775" max="775" width="14.42578125" style="319" hidden="1"/>
    <col min="776" max="776" width="1.7109375" style="319" hidden="1"/>
    <col min="777" max="1011" width="11.42578125" style="319" hidden="1"/>
    <col min="1012" max="1012" width="1.7109375" style="319" hidden="1"/>
    <col min="1013" max="1013" width="16.42578125" style="319" hidden="1"/>
    <col min="1014" max="1014" width="16" style="319" hidden="1"/>
    <col min="1015" max="1017" width="3.28515625" style="319" hidden="1"/>
    <col min="1018" max="1018" width="7.140625" style="319" hidden="1"/>
    <col min="1019" max="1030" width="13.7109375" style="319" hidden="1"/>
    <col min="1031" max="1031" width="14.42578125" style="319" hidden="1"/>
    <col min="1032" max="1032" width="1.7109375" style="319" hidden="1"/>
    <col min="1033" max="1267" width="11.42578125" style="319" hidden="1"/>
    <col min="1268" max="1268" width="1.7109375" style="319" hidden="1"/>
    <col min="1269" max="1269" width="16.42578125" style="319" hidden="1"/>
    <col min="1270" max="1270" width="16" style="319" hidden="1"/>
    <col min="1271" max="1273" width="3.28515625" style="319" hidden="1"/>
    <col min="1274" max="1274" width="7.140625" style="319" hidden="1"/>
    <col min="1275" max="1286" width="13.7109375" style="319" hidden="1"/>
    <col min="1287" max="1287" width="14.42578125" style="319" hidden="1"/>
    <col min="1288" max="1288" width="1.7109375" style="319" hidden="1"/>
    <col min="1289" max="1523" width="11.42578125" style="319" hidden="1"/>
    <col min="1524" max="1524" width="1.7109375" style="319" hidden="1"/>
    <col min="1525" max="1525" width="16.42578125" style="319" hidden="1"/>
    <col min="1526" max="1526" width="16" style="319" hidden="1"/>
    <col min="1527" max="1529" width="3.28515625" style="319" hidden="1"/>
    <col min="1530" max="1530" width="7.140625" style="319" hidden="1"/>
    <col min="1531" max="1542" width="13.7109375" style="319" hidden="1"/>
    <col min="1543" max="1543" width="14.42578125" style="319" hidden="1"/>
    <col min="1544" max="1544" width="1.7109375" style="319" hidden="1"/>
    <col min="1545" max="1779" width="11.42578125" style="319" hidden="1"/>
    <col min="1780" max="1780" width="1.7109375" style="319" hidden="1"/>
    <col min="1781" max="1781" width="16.42578125" style="319" hidden="1"/>
    <col min="1782" max="1782" width="16" style="319" hidden="1"/>
    <col min="1783" max="1785" width="3.28515625" style="319" hidden="1"/>
    <col min="1786" max="1786" width="7.140625" style="319" hidden="1"/>
    <col min="1787" max="1798" width="13.7109375" style="319" hidden="1"/>
    <col min="1799" max="1799" width="14.42578125" style="319" hidden="1"/>
    <col min="1800" max="1800" width="1.7109375" style="319" hidden="1"/>
    <col min="1801" max="2035" width="11.42578125" style="319" hidden="1"/>
    <col min="2036" max="2036" width="1.7109375" style="319" hidden="1"/>
    <col min="2037" max="2037" width="16.42578125" style="319" hidden="1"/>
    <col min="2038" max="2038" width="16" style="319" hidden="1"/>
    <col min="2039" max="2041" width="3.28515625" style="319" hidden="1"/>
    <col min="2042" max="2042" width="7.140625" style="319" hidden="1"/>
    <col min="2043" max="2054" width="13.7109375" style="319" hidden="1"/>
    <col min="2055" max="2055" width="14.42578125" style="319" hidden="1"/>
    <col min="2056" max="2056" width="1.7109375" style="319" hidden="1"/>
    <col min="2057" max="2291" width="11.42578125" style="319" hidden="1"/>
    <col min="2292" max="2292" width="1.7109375" style="319" hidden="1"/>
    <col min="2293" max="2293" width="16.42578125" style="319" hidden="1"/>
    <col min="2294" max="2294" width="16" style="319" hidden="1"/>
    <col min="2295" max="2297" width="3.28515625" style="319" hidden="1"/>
    <col min="2298" max="2298" width="7.140625" style="319" hidden="1"/>
    <col min="2299" max="2310" width="13.7109375" style="319" hidden="1"/>
    <col min="2311" max="2311" width="14.42578125" style="319" hidden="1"/>
    <col min="2312" max="2312" width="1.7109375" style="319" hidden="1"/>
    <col min="2313" max="2547" width="11.42578125" style="319" hidden="1"/>
    <col min="2548" max="2548" width="1.7109375" style="319" hidden="1"/>
    <col min="2549" max="2549" width="16.42578125" style="319" hidden="1"/>
    <col min="2550" max="2550" width="16" style="319" hidden="1"/>
    <col min="2551" max="2553" width="3.28515625" style="319" hidden="1"/>
    <col min="2554" max="2554" width="7.140625" style="319" hidden="1"/>
    <col min="2555" max="2566" width="13.7109375" style="319" hidden="1"/>
    <col min="2567" max="2567" width="14.42578125" style="319" hidden="1"/>
    <col min="2568" max="2568" width="1.7109375" style="319" hidden="1"/>
    <col min="2569" max="2803" width="11.42578125" style="319" hidden="1"/>
    <col min="2804" max="2804" width="1.7109375" style="319" hidden="1"/>
    <col min="2805" max="2805" width="16.42578125" style="319" hidden="1"/>
    <col min="2806" max="2806" width="16" style="319" hidden="1"/>
    <col min="2807" max="2809" width="3.28515625" style="319" hidden="1"/>
    <col min="2810" max="2810" width="7.140625" style="319" hidden="1"/>
    <col min="2811" max="2822" width="13.7109375" style="319" hidden="1"/>
    <col min="2823" max="2823" width="14.42578125" style="319" hidden="1"/>
    <col min="2824" max="2824" width="1.7109375" style="319" hidden="1"/>
    <col min="2825" max="3059" width="11.42578125" style="319" hidden="1"/>
    <col min="3060" max="3060" width="1.7109375" style="319" hidden="1"/>
    <col min="3061" max="3061" width="16.42578125" style="319" hidden="1"/>
    <col min="3062" max="3062" width="16" style="319" hidden="1"/>
    <col min="3063" max="3065" width="3.28515625" style="319" hidden="1"/>
    <col min="3066" max="3066" width="7.140625" style="319" hidden="1"/>
    <col min="3067" max="3078" width="13.7109375" style="319" hidden="1"/>
    <col min="3079" max="3079" width="14.42578125" style="319" hidden="1"/>
    <col min="3080" max="3080" width="1.7109375" style="319" hidden="1"/>
    <col min="3081" max="3315" width="11.42578125" style="319" hidden="1"/>
    <col min="3316" max="3316" width="1.7109375" style="319" hidden="1"/>
    <col min="3317" max="3317" width="16.42578125" style="319" hidden="1"/>
    <col min="3318" max="3318" width="16" style="319" hidden="1"/>
    <col min="3319" max="3321" width="3.28515625" style="319" hidden="1"/>
    <col min="3322" max="3322" width="7.140625" style="319" hidden="1"/>
    <col min="3323" max="3334" width="13.7109375" style="319" hidden="1"/>
    <col min="3335" max="3335" width="14.42578125" style="319" hidden="1"/>
    <col min="3336" max="3336" width="1.7109375" style="319" hidden="1"/>
    <col min="3337" max="3571" width="11.42578125" style="319" hidden="1"/>
    <col min="3572" max="3572" width="1.7109375" style="319" hidden="1"/>
    <col min="3573" max="3573" width="16.42578125" style="319" hidden="1"/>
    <col min="3574" max="3574" width="16" style="319" hidden="1"/>
    <col min="3575" max="3577" width="3.28515625" style="319" hidden="1"/>
    <col min="3578" max="3578" width="7.140625" style="319" hidden="1"/>
    <col min="3579" max="3590" width="13.7109375" style="319" hidden="1"/>
    <col min="3591" max="3591" width="14.42578125" style="319" hidden="1"/>
    <col min="3592" max="3592" width="1.7109375" style="319" hidden="1"/>
    <col min="3593" max="3827" width="11.42578125" style="319" hidden="1"/>
    <col min="3828" max="3828" width="1.7109375" style="319" hidden="1"/>
    <col min="3829" max="3829" width="16.42578125" style="319" hidden="1"/>
    <col min="3830" max="3830" width="16" style="319" hidden="1"/>
    <col min="3831" max="3833" width="3.28515625" style="319" hidden="1"/>
    <col min="3834" max="3834" width="7.140625" style="319" hidden="1"/>
    <col min="3835" max="3846" width="13.7109375" style="319" hidden="1"/>
    <col min="3847" max="3847" width="14.42578125" style="319" hidden="1"/>
    <col min="3848" max="3848" width="1.7109375" style="319" hidden="1"/>
    <col min="3849" max="4083" width="11.42578125" style="319" hidden="1"/>
    <col min="4084" max="4084" width="1.7109375" style="319" hidden="1"/>
    <col min="4085" max="4085" width="16.42578125" style="319" hidden="1"/>
    <col min="4086" max="4086" width="16" style="319" hidden="1"/>
    <col min="4087" max="4089" width="3.28515625" style="319" hidden="1"/>
    <col min="4090" max="4090" width="7.140625" style="319" hidden="1"/>
    <col min="4091" max="4102" width="13.7109375" style="319" hidden="1"/>
    <col min="4103" max="4103" width="14.42578125" style="319" hidden="1"/>
    <col min="4104" max="4104" width="1.7109375" style="319" hidden="1"/>
    <col min="4105" max="4339" width="11.42578125" style="319" hidden="1"/>
    <col min="4340" max="4340" width="1.7109375" style="319" hidden="1"/>
    <col min="4341" max="4341" width="16.42578125" style="319" hidden="1"/>
    <col min="4342" max="4342" width="16" style="319" hidden="1"/>
    <col min="4343" max="4345" width="3.28515625" style="319" hidden="1"/>
    <col min="4346" max="4346" width="7.140625" style="319" hidden="1"/>
    <col min="4347" max="4358" width="13.7109375" style="319" hidden="1"/>
    <col min="4359" max="4359" width="14.42578125" style="319" hidden="1"/>
    <col min="4360" max="4360" width="1.7109375" style="319" hidden="1"/>
    <col min="4361" max="4595" width="11.42578125" style="319" hidden="1"/>
    <col min="4596" max="4596" width="1.7109375" style="319" hidden="1"/>
    <col min="4597" max="4597" width="16.42578125" style="319" hidden="1"/>
    <col min="4598" max="4598" width="16" style="319" hidden="1"/>
    <col min="4599" max="4601" width="3.28515625" style="319" hidden="1"/>
    <col min="4602" max="4602" width="7.140625" style="319" hidden="1"/>
    <col min="4603" max="4614" width="13.7109375" style="319" hidden="1"/>
    <col min="4615" max="4615" width="14.42578125" style="319" hidden="1"/>
    <col min="4616" max="4616" width="1.7109375" style="319" hidden="1"/>
    <col min="4617" max="4851" width="11.42578125" style="319" hidden="1"/>
    <col min="4852" max="4852" width="1.7109375" style="319" hidden="1"/>
    <col min="4853" max="4853" width="16.42578125" style="319" hidden="1"/>
    <col min="4854" max="4854" width="16" style="319" hidden="1"/>
    <col min="4855" max="4857" width="3.28515625" style="319" hidden="1"/>
    <col min="4858" max="4858" width="7.140625" style="319" hidden="1"/>
    <col min="4859" max="4870" width="13.7109375" style="319" hidden="1"/>
    <col min="4871" max="4871" width="14.42578125" style="319" hidden="1"/>
    <col min="4872" max="4872" width="1.7109375" style="319" hidden="1"/>
    <col min="4873" max="5107" width="11.42578125" style="319" hidden="1"/>
    <col min="5108" max="5108" width="1.7109375" style="319" hidden="1"/>
    <col min="5109" max="5109" width="16.42578125" style="319" hidden="1"/>
    <col min="5110" max="5110" width="16" style="319" hidden="1"/>
    <col min="5111" max="5113" width="3.28515625" style="319" hidden="1"/>
    <col min="5114" max="5114" width="7.140625" style="319" hidden="1"/>
    <col min="5115" max="5126" width="13.7109375" style="319" hidden="1"/>
    <col min="5127" max="5127" width="14.42578125" style="319" hidden="1"/>
    <col min="5128" max="5128" width="1.7109375" style="319" hidden="1"/>
    <col min="5129" max="5363" width="11.42578125" style="319" hidden="1"/>
    <col min="5364" max="5364" width="1.7109375" style="319" hidden="1"/>
    <col min="5365" max="5365" width="16.42578125" style="319" hidden="1"/>
    <col min="5366" max="5366" width="16" style="319" hidden="1"/>
    <col min="5367" max="5369" width="3.28515625" style="319" hidden="1"/>
    <col min="5370" max="5370" width="7.140625" style="319" hidden="1"/>
    <col min="5371" max="5382" width="13.7109375" style="319" hidden="1"/>
    <col min="5383" max="5383" width="14.42578125" style="319" hidden="1"/>
    <col min="5384" max="5384" width="1.7109375" style="319" hidden="1"/>
    <col min="5385" max="5619" width="11.42578125" style="319" hidden="1"/>
    <col min="5620" max="5620" width="1.7109375" style="319" hidden="1"/>
    <col min="5621" max="5621" width="16.42578125" style="319" hidden="1"/>
    <col min="5622" max="5622" width="16" style="319" hidden="1"/>
    <col min="5623" max="5625" width="3.28515625" style="319" hidden="1"/>
    <col min="5626" max="5626" width="7.140625" style="319" hidden="1"/>
    <col min="5627" max="5638" width="13.7109375" style="319" hidden="1"/>
    <col min="5639" max="5639" width="14.42578125" style="319" hidden="1"/>
    <col min="5640" max="5640" width="1.7109375" style="319" hidden="1"/>
    <col min="5641" max="5875" width="11.42578125" style="319" hidden="1"/>
    <col min="5876" max="5876" width="1.7109375" style="319" hidden="1"/>
    <col min="5877" max="5877" width="16.42578125" style="319" hidden="1"/>
    <col min="5878" max="5878" width="16" style="319" hidden="1"/>
    <col min="5879" max="5881" width="3.28515625" style="319" hidden="1"/>
    <col min="5882" max="5882" width="7.140625" style="319" hidden="1"/>
    <col min="5883" max="5894" width="13.7109375" style="319" hidden="1"/>
    <col min="5895" max="5895" width="14.42578125" style="319" hidden="1"/>
    <col min="5896" max="5896" width="1.7109375" style="319" hidden="1"/>
    <col min="5897" max="6131" width="11.42578125" style="319" hidden="1"/>
    <col min="6132" max="6132" width="1.7109375" style="319" hidden="1"/>
    <col min="6133" max="6133" width="16.42578125" style="319" hidden="1"/>
    <col min="6134" max="6134" width="16" style="319" hidden="1"/>
    <col min="6135" max="6137" width="3.28515625" style="319" hidden="1"/>
    <col min="6138" max="6138" width="7.140625" style="319" hidden="1"/>
    <col min="6139" max="6150" width="13.7109375" style="319" hidden="1"/>
    <col min="6151" max="6151" width="14.42578125" style="319" hidden="1"/>
    <col min="6152" max="6152" width="1.7109375" style="319" hidden="1"/>
    <col min="6153" max="6387" width="11.42578125" style="319" hidden="1"/>
    <col min="6388" max="6388" width="1.7109375" style="319" hidden="1"/>
    <col min="6389" max="6389" width="16.42578125" style="319" hidden="1"/>
    <col min="6390" max="6390" width="16" style="319" hidden="1"/>
    <col min="6391" max="6393" width="3.28515625" style="319" hidden="1"/>
    <col min="6394" max="6394" width="7.140625" style="319" hidden="1"/>
    <col min="6395" max="6406" width="13.7109375" style="319" hidden="1"/>
    <col min="6407" max="6407" width="14.42578125" style="319" hidden="1"/>
    <col min="6408" max="6408" width="1.7109375" style="319" hidden="1"/>
    <col min="6409" max="6643" width="11.42578125" style="319" hidden="1"/>
    <col min="6644" max="6644" width="1.7109375" style="319" hidden="1"/>
    <col min="6645" max="6645" width="16.42578125" style="319" hidden="1"/>
    <col min="6646" max="6646" width="16" style="319" hidden="1"/>
    <col min="6647" max="6649" width="3.28515625" style="319" hidden="1"/>
    <col min="6650" max="6650" width="7.140625" style="319" hidden="1"/>
    <col min="6651" max="6662" width="13.7109375" style="319" hidden="1"/>
    <col min="6663" max="6663" width="14.42578125" style="319" hidden="1"/>
    <col min="6664" max="6664" width="1.7109375" style="319" hidden="1"/>
    <col min="6665" max="6899" width="11.42578125" style="319" hidden="1"/>
    <col min="6900" max="6900" width="1.7109375" style="319" hidden="1"/>
    <col min="6901" max="6901" width="16.42578125" style="319" hidden="1"/>
    <col min="6902" max="6902" width="16" style="319" hidden="1"/>
    <col min="6903" max="6905" width="3.28515625" style="319" hidden="1"/>
    <col min="6906" max="6906" width="7.140625" style="319" hidden="1"/>
    <col min="6907" max="6918" width="13.7109375" style="319" hidden="1"/>
    <col min="6919" max="6919" width="14.42578125" style="319" hidden="1"/>
    <col min="6920" max="6920" width="1.7109375" style="319" hidden="1"/>
    <col min="6921" max="7155" width="11.42578125" style="319" hidden="1"/>
    <col min="7156" max="7156" width="1.7109375" style="319" hidden="1"/>
    <col min="7157" max="7157" width="16.42578125" style="319" hidden="1"/>
    <col min="7158" max="7158" width="16" style="319" hidden="1"/>
    <col min="7159" max="7161" width="3.28515625" style="319" hidden="1"/>
    <col min="7162" max="7162" width="7.140625" style="319" hidden="1"/>
    <col min="7163" max="7174" width="13.7109375" style="319" hidden="1"/>
    <col min="7175" max="7175" width="14.42578125" style="319" hidden="1"/>
    <col min="7176" max="7176" width="1.7109375" style="319" hidden="1"/>
    <col min="7177" max="7411" width="11.42578125" style="319" hidden="1"/>
    <col min="7412" max="7412" width="1.7109375" style="319" hidden="1"/>
    <col min="7413" max="7413" width="16.42578125" style="319" hidden="1"/>
    <col min="7414" max="7414" width="16" style="319" hidden="1"/>
    <col min="7415" max="7417" width="3.28515625" style="319" hidden="1"/>
    <col min="7418" max="7418" width="7.140625" style="319" hidden="1"/>
    <col min="7419" max="7430" width="13.7109375" style="319" hidden="1"/>
    <col min="7431" max="7431" width="14.42578125" style="319" hidden="1"/>
    <col min="7432" max="7432" width="1.7109375" style="319" hidden="1"/>
    <col min="7433" max="7667" width="11.42578125" style="319" hidden="1"/>
    <col min="7668" max="7668" width="1.7109375" style="319" hidden="1"/>
    <col min="7669" max="7669" width="16.42578125" style="319" hidden="1"/>
    <col min="7670" max="7670" width="16" style="319" hidden="1"/>
    <col min="7671" max="7673" width="3.28515625" style="319" hidden="1"/>
    <col min="7674" max="7674" width="7.140625" style="319" hidden="1"/>
    <col min="7675" max="7686" width="13.7109375" style="319" hidden="1"/>
    <col min="7687" max="7687" width="14.42578125" style="319" hidden="1"/>
    <col min="7688" max="7688" width="1.7109375" style="319" hidden="1"/>
    <col min="7689" max="7923" width="11.42578125" style="319" hidden="1"/>
    <col min="7924" max="7924" width="1.7109375" style="319" hidden="1"/>
    <col min="7925" max="7925" width="16.42578125" style="319" hidden="1"/>
    <col min="7926" max="7926" width="16" style="319" hidden="1"/>
    <col min="7927" max="7929" width="3.28515625" style="319" hidden="1"/>
    <col min="7930" max="7930" width="7.140625" style="319" hidden="1"/>
    <col min="7931" max="7942" width="13.7109375" style="319" hidden="1"/>
    <col min="7943" max="7943" width="14.42578125" style="319" hidden="1"/>
    <col min="7944" max="7944" width="1.7109375" style="319" hidden="1"/>
    <col min="7945" max="8179" width="11.42578125" style="319" hidden="1"/>
    <col min="8180" max="8180" width="1.7109375" style="319" hidden="1"/>
    <col min="8181" max="8181" width="16.42578125" style="319" hidden="1"/>
    <col min="8182" max="8182" width="16" style="319" hidden="1"/>
    <col min="8183" max="8185" width="3.28515625" style="319" hidden="1"/>
    <col min="8186" max="8186" width="7.140625" style="319" hidden="1"/>
    <col min="8187" max="8198" width="13.7109375" style="319" hidden="1"/>
    <col min="8199" max="8199" width="14.42578125" style="319" hidden="1"/>
    <col min="8200" max="8200" width="1.7109375" style="319" hidden="1"/>
    <col min="8201" max="8435" width="11.42578125" style="319" hidden="1"/>
    <col min="8436" max="8436" width="1.7109375" style="319" hidden="1"/>
    <col min="8437" max="8437" width="16.42578125" style="319" hidden="1"/>
    <col min="8438" max="8438" width="16" style="319" hidden="1"/>
    <col min="8439" max="8441" width="3.28515625" style="319" hidden="1"/>
    <col min="8442" max="8442" width="7.140625" style="319" hidden="1"/>
    <col min="8443" max="8454" width="13.7109375" style="319" hidden="1"/>
    <col min="8455" max="8455" width="14.42578125" style="319" hidden="1"/>
    <col min="8456" max="8456" width="1.7109375" style="319" hidden="1"/>
    <col min="8457" max="8691" width="11.42578125" style="319" hidden="1"/>
    <col min="8692" max="8692" width="1.7109375" style="319" hidden="1"/>
    <col min="8693" max="8693" width="16.42578125" style="319" hidden="1"/>
    <col min="8694" max="8694" width="16" style="319" hidden="1"/>
    <col min="8695" max="8697" width="3.28515625" style="319" hidden="1"/>
    <col min="8698" max="8698" width="7.140625" style="319" hidden="1"/>
    <col min="8699" max="8710" width="13.7109375" style="319" hidden="1"/>
    <col min="8711" max="8711" width="14.42578125" style="319" hidden="1"/>
    <col min="8712" max="8712" width="1.7109375" style="319" hidden="1"/>
    <col min="8713" max="8947" width="11.42578125" style="319" hidden="1"/>
    <col min="8948" max="8948" width="1.7109375" style="319" hidden="1"/>
    <col min="8949" max="8949" width="16.42578125" style="319" hidden="1"/>
    <col min="8950" max="8950" width="16" style="319" hidden="1"/>
    <col min="8951" max="8953" width="3.28515625" style="319" hidden="1"/>
    <col min="8954" max="8954" width="7.140625" style="319" hidden="1"/>
    <col min="8955" max="8966" width="13.7109375" style="319" hidden="1"/>
    <col min="8967" max="8967" width="14.42578125" style="319" hidden="1"/>
    <col min="8968" max="8968" width="1.7109375" style="319" hidden="1"/>
    <col min="8969" max="9203" width="11.42578125" style="319" hidden="1"/>
    <col min="9204" max="9204" width="1.7109375" style="319" hidden="1"/>
    <col min="9205" max="9205" width="16.42578125" style="319" hidden="1"/>
    <col min="9206" max="9206" width="16" style="319" hidden="1"/>
    <col min="9207" max="9209" width="3.28515625" style="319" hidden="1"/>
    <col min="9210" max="9210" width="7.140625" style="319" hidden="1"/>
    <col min="9211" max="9222" width="13.7109375" style="319" hidden="1"/>
    <col min="9223" max="9223" width="14.42578125" style="319" hidden="1"/>
    <col min="9224" max="9224" width="1.7109375" style="319" hidden="1"/>
    <col min="9225" max="9459" width="11.42578125" style="319" hidden="1"/>
    <col min="9460" max="9460" width="1.7109375" style="319" hidden="1"/>
    <col min="9461" max="9461" width="16.42578125" style="319" hidden="1"/>
    <col min="9462" max="9462" width="16" style="319" hidden="1"/>
    <col min="9463" max="9465" width="3.28515625" style="319" hidden="1"/>
    <col min="9466" max="9466" width="7.140625" style="319" hidden="1"/>
    <col min="9467" max="9478" width="13.7109375" style="319" hidden="1"/>
    <col min="9479" max="9479" width="14.42578125" style="319" hidden="1"/>
    <col min="9480" max="9480" width="1.7109375" style="319" hidden="1"/>
    <col min="9481" max="9715" width="11.42578125" style="319" hidden="1"/>
    <col min="9716" max="9716" width="1.7109375" style="319" hidden="1"/>
    <col min="9717" max="9717" width="16.42578125" style="319" hidden="1"/>
    <col min="9718" max="9718" width="16" style="319" hidden="1"/>
    <col min="9719" max="9721" width="3.28515625" style="319" hidden="1"/>
    <col min="9722" max="9722" width="7.140625" style="319" hidden="1"/>
    <col min="9723" max="9734" width="13.7109375" style="319" hidden="1"/>
    <col min="9735" max="9735" width="14.42578125" style="319" hidden="1"/>
    <col min="9736" max="9736" width="1.7109375" style="319" hidden="1"/>
    <col min="9737" max="9971" width="11.42578125" style="319" hidden="1"/>
    <col min="9972" max="9972" width="1.7109375" style="319" hidden="1"/>
    <col min="9973" max="9973" width="16.42578125" style="319" hidden="1"/>
    <col min="9974" max="9974" width="16" style="319" hidden="1"/>
    <col min="9975" max="9977" width="3.28515625" style="319" hidden="1"/>
    <col min="9978" max="9978" width="7.140625" style="319" hidden="1"/>
    <col min="9979" max="9990" width="13.7109375" style="319" hidden="1"/>
    <col min="9991" max="9991" width="14.42578125" style="319" hidden="1"/>
    <col min="9992" max="9992" width="1.7109375" style="319" hidden="1"/>
    <col min="9993" max="10227" width="11.42578125" style="319" hidden="1"/>
    <col min="10228" max="10228" width="1.7109375" style="319" hidden="1"/>
    <col min="10229" max="10229" width="16.42578125" style="319" hidden="1"/>
    <col min="10230" max="10230" width="16" style="319" hidden="1"/>
    <col min="10231" max="10233" width="3.28515625" style="319" hidden="1"/>
    <col min="10234" max="10234" width="7.140625" style="319" hidden="1"/>
    <col min="10235" max="10246" width="13.7109375" style="319" hidden="1"/>
    <col min="10247" max="10247" width="14.42578125" style="319" hidden="1"/>
    <col min="10248" max="10248" width="1.7109375" style="319" hidden="1"/>
    <col min="10249" max="10483" width="11.42578125" style="319" hidden="1"/>
    <col min="10484" max="10484" width="1.7109375" style="319" hidden="1"/>
    <col min="10485" max="10485" width="16.42578125" style="319" hidden="1"/>
    <col min="10486" max="10486" width="16" style="319" hidden="1"/>
    <col min="10487" max="10489" width="3.28515625" style="319" hidden="1"/>
    <col min="10490" max="10490" width="7.140625" style="319" hidden="1"/>
    <col min="10491" max="10502" width="13.7109375" style="319" hidden="1"/>
    <col min="10503" max="10503" width="14.42578125" style="319" hidden="1"/>
    <col min="10504" max="10504" width="1.7109375" style="319" hidden="1"/>
    <col min="10505" max="10739" width="11.42578125" style="319" hidden="1"/>
    <col min="10740" max="10740" width="1.7109375" style="319" hidden="1"/>
    <col min="10741" max="10741" width="16.42578125" style="319" hidden="1"/>
    <col min="10742" max="10742" width="16" style="319" hidden="1"/>
    <col min="10743" max="10745" width="3.28515625" style="319" hidden="1"/>
    <col min="10746" max="10746" width="7.140625" style="319" hidden="1"/>
    <col min="10747" max="10758" width="13.7109375" style="319" hidden="1"/>
    <col min="10759" max="10759" width="14.42578125" style="319" hidden="1"/>
    <col min="10760" max="10760" width="1.7109375" style="319" hidden="1"/>
    <col min="10761" max="10995" width="11.42578125" style="319" hidden="1"/>
    <col min="10996" max="10996" width="1.7109375" style="319" hidden="1"/>
    <col min="10997" max="10997" width="16.42578125" style="319" hidden="1"/>
    <col min="10998" max="10998" width="16" style="319" hidden="1"/>
    <col min="10999" max="11001" width="3.28515625" style="319" hidden="1"/>
    <col min="11002" max="11002" width="7.140625" style="319" hidden="1"/>
    <col min="11003" max="11014" width="13.7109375" style="319" hidden="1"/>
    <col min="11015" max="11015" width="14.42578125" style="319" hidden="1"/>
    <col min="11016" max="11016" width="1.7109375" style="319" hidden="1"/>
    <col min="11017" max="11251" width="11.42578125" style="319" hidden="1"/>
    <col min="11252" max="11252" width="1.7109375" style="319" hidden="1"/>
    <col min="11253" max="11253" width="16.42578125" style="319" hidden="1"/>
    <col min="11254" max="11254" width="16" style="319" hidden="1"/>
    <col min="11255" max="11257" width="3.28515625" style="319" hidden="1"/>
    <col min="11258" max="11258" width="7.140625" style="319" hidden="1"/>
    <col min="11259" max="11270" width="13.7109375" style="319" hidden="1"/>
    <col min="11271" max="11271" width="14.42578125" style="319" hidden="1"/>
    <col min="11272" max="11272" width="1.7109375" style="319" hidden="1"/>
    <col min="11273" max="11507" width="11.42578125" style="319" hidden="1"/>
    <col min="11508" max="11508" width="1.7109375" style="319" hidden="1"/>
    <col min="11509" max="11509" width="16.42578125" style="319" hidden="1"/>
    <col min="11510" max="11510" width="16" style="319" hidden="1"/>
    <col min="11511" max="11513" width="3.28515625" style="319" hidden="1"/>
    <col min="11514" max="11514" width="7.140625" style="319" hidden="1"/>
    <col min="11515" max="11526" width="13.7109375" style="319" hidden="1"/>
    <col min="11527" max="11527" width="14.42578125" style="319" hidden="1"/>
    <col min="11528" max="11528" width="1.7109375" style="319" hidden="1"/>
    <col min="11529" max="11763" width="11.42578125" style="319" hidden="1"/>
    <col min="11764" max="11764" width="1.7109375" style="319" hidden="1"/>
    <col min="11765" max="11765" width="16.42578125" style="319" hidden="1"/>
    <col min="11766" max="11766" width="16" style="319" hidden="1"/>
    <col min="11767" max="11769" width="3.28515625" style="319" hidden="1"/>
    <col min="11770" max="11770" width="7.140625" style="319" hidden="1"/>
    <col min="11771" max="11782" width="13.7109375" style="319" hidden="1"/>
    <col min="11783" max="11783" width="14.42578125" style="319" hidden="1"/>
    <col min="11784" max="11784" width="1.7109375" style="319" hidden="1"/>
    <col min="11785" max="12019" width="11.42578125" style="319" hidden="1"/>
    <col min="12020" max="12020" width="1.7109375" style="319" hidden="1"/>
    <col min="12021" max="12021" width="16.42578125" style="319" hidden="1"/>
    <col min="12022" max="12022" width="16" style="319" hidden="1"/>
    <col min="12023" max="12025" width="3.28515625" style="319" hidden="1"/>
    <col min="12026" max="12026" width="7.140625" style="319" hidden="1"/>
    <col min="12027" max="12038" width="13.7109375" style="319" hidden="1"/>
    <col min="12039" max="12039" width="14.42578125" style="319" hidden="1"/>
    <col min="12040" max="12040" width="1.7109375" style="319" hidden="1"/>
    <col min="12041" max="12275" width="11.42578125" style="319" hidden="1"/>
    <col min="12276" max="12276" width="1.7109375" style="319" hidden="1"/>
    <col min="12277" max="12277" width="16.42578125" style="319" hidden="1"/>
    <col min="12278" max="12278" width="16" style="319" hidden="1"/>
    <col min="12279" max="12281" width="3.28515625" style="319" hidden="1"/>
    <col min="12282" max="12282" width="7.140625" style="319" hidden="1"/>
    <col min="12283" max="12294" width="13.7109375" style="319" hidden="1"/>
    <col min="12295" max="12295" width="14.42578125" style="319" hidden="1"/>
    <col min="12296" max="12296" width="1.7109375" style="319" hidden="1"/>
    <col min="12297" max="12531" width="11.42578125" style="319" hidden="1"/>
    <col min="12532" max="12532" width="1.7109375" style="319" hidden="1"/>
    <col min="12533" max="12533" width="16.42578125" style="319" hidden="1"/>
    <col min="12534" max="12534" width="16" style="319" hidden="1"/>
    <col min="12535" max="12537" width="3.28515625" style="319" hidden="1"/>
    <col min="12538" max="12538" width="7.140625" style="319" hidden="1"/>
    <col min="12539" max="12550" width="13.7109375" style="319" hidden="1"/>
    <col min="12551" max="12551" width="14.42578125" style="319" hidden="1"/>
    <col min="12552" max="12552" width="1.7109375" style="319" hidden="1"/>
    <col min="12553" max="12787" width="11.42578125" style="319" hidden="1"/>
    <col min="12788" max="12788" width="1.7109375" style="319" hidden="1"/>
    <col min="12789" max="12789" width="16.42578125" style="319" hidden="1"/>
    <col min="12790" max="12790" width="16" style="319" hidden="1"/>
    <col min="12791" max="12793" width="3.28515625" style="319" hidden="1"/>
    <col min="12794" max="12794" width="7.140625" style="319" hidden="1"/>
    <col min="12795" max="12806" width="13.7109375" style="319" hidden="1"/>
    <col min="12807" max="12807" width="14.42578125" style="319" hidden="1"/>
    <col min="12808" max="12808" width="1.7109375" style="319" hidden="1"/>
    <col min="12809" max="13043" width="11.42578125" style="319" hidden="1"/>
    <col min="13044" max="13044" width="1.7109375" style="319" hidden="1"/>
    <col min="13045" max="13045" width="16.42578125" style="319" hidden="1"/>
    <col min="13046" max="13046" width="16" style="319" hidden="1"/>
    <col min="13047" max="13049" width="3.28515625" style="319" hidden="1"/>
    <col min="13050" max="13050" width="7.140625" style="319" hidden="1"/>
    <col min="13051" max="13062" width="13.7109375" style="319" hidden="1"/>
    <col min="13063" max="13063" width="14.42578125" style="319" hidden="1"/>
    <col min="13064" max="13064" width="1.7109375" style="319" hidden="1"/>
    <col min="13065" max="13299" width="11.42578125" style="319" hidden="1"/>
    <col min="13300" max="13300" width="1.7109375" style="319" hidden="1"/>
    <col min="13301" max="13301" width="16.42578125" style="319" hidden="1"/>
    <col min="13302" max="13302" width="16" style="319" hidden="1"/>
    <col min="13303" max="13305" width="3.28515625" style="319" hidden="1"/>
    <col min="13306" max="13306" width="7.140625" style="319" hidden="1"/>
    <col min="13307" max="13318" width="13.7109375" style="319" hidden="1"/>
    <col min="13319" max="13319" width="14.42578125" style="319" hidden="1"/>
    <col min="13320" max="13320" width="1.7109375" style="319" hidden="1"/>
    <col min="13321" max="13555" width="11.42578125" style="319" hidden="1"/>
    <col min="13556" max="13556" width="1.7109375" style="319" hidden="1"/>
    <col min="13557" max="13557" width="16.42578125" style="319" hidden="1"/>
    <col min="13558" max="13558" width="16" style="319" hidden="1"/>
    <col min="13559" max="13561" width="3.28515625" style="319" hidden="1"/>
    <col min="13562" max="13562" width="7.140625" style="319" hidden="1"/>
    <col min="13563" max="13574" width="13.7109375" style="319" hidden="1"/>
    <col min="13575" max="13575" width="14.42578125" style="319" hidden="1"/>
    <col min="13576" max="13576" width="1.7109375" style="319" hidden="1"/>
    <col min="13577" max="13811" width="11.42578125" style="319" hidden="1"/>
    <col min="13812" max="13812" width="1.7109375" style="319" hidden="1"/>
    <col min="13813" max="13813" width="16.42578125" style="319" hidden="1"/>
    <col min="13814" max="13814" width="16" style="319" hidden="1"/>
    <col min="13815" max="13817" width="3.28515625" style="319" hidden="1"/>
    <col min="13818" max="13818" width="7.140625" style="319" hidden="1"/>
    <col min="13819" max="13830" width="13.7109375" style="319" hidden="1"/>
    <col min="13831" max="13831" width="14.42578125" style="319" hidden="1"/>
    <col min="13832" max="13832" width="1.7109375" style="319" hidden="1"/>
    <col min="13833" max="14067" width="11.42578125" style="319" hidden="1"/>
    <col min="14068" max="14068" width="1.7109375" style="319" hidden="1"/>
    <col min="14069" max="14069" width="16.42578125" style="319" hidden="1"/>
    <col min="14070" max="14070" width="16" style="319" hidden="1"/>
    <col min="14071" max="14073" width="3.28515625" style="319" hidden="1"/>
    <col min="14074" max="14074" width="7.140625" style="319" hidden="1"/>
    <col min="14075" max="14086" width="13.7109375" style="319" hidden="1"/>
    <col min="14087" max="14087" width="14.42578125" style="319" hidden="1"/>
    <col min="14088" max="14088" width="1.7109375" style="319" hidden="1"/>
    <col min="14089" max="14323" width="11.42578125" style="319" hidden="1"/>
    <col min="14324" max="14324" width="1.7109375" style="319" hidden="1"/>
    <col min="14325" max="14325" width="16.42578125" style="319" hidden="1"/>
    <col min="14326" max="14326" width="16" style="319" hidden="1"/>
    <col min="14327" max="14329" width="3.28515625" style="319" hidden="1"/>
    <col min="14330" max="14330" width="7.140625" style="319" hidden="1"/>
    <col min="14331" max="14342" width="13.7109375" style="319" hidden="1"/>
    <col min="14343" max="14343" width="14.42578125" style="319" hidden="1"/>
    <col min="14344" max="14344" width="1.7109375" style="319" hidden="1"/>
    <col min="14345" max="14579" width="11.42578125" style="319" hidden="1"/>
    <col min="14580" max="14580" width="1.7109375" style="319" hidden="1"/>
    <col min="14581" max="14581" width="16.42578125" style="319" hidden="1"/>
    <col min="14582" max="14582" width="16" style="319" hidden="1"/>
    <col min="14583" max="14585" width="3.28515625" style="319" hidden="1"/>
    <col min="14586" max="14586" width="7.140625" style="319" hidden="1"/>
    <col min="14587" max="14598" width="13.7109375" style="319" hidden="1"/>
    <col min="14599" max="14599" width="14.42578125" style="319" hidden="1"/>
    <col min="14600" max="14600" width="1.7109375" style="319" hidden="1"/>
    <col min="14601" max="14835" width="11.42578125" style="319" hidden="1"/>
    <col min="14836" max="14836" width="1.7109375" style="319" hidden="1"/>
    <col min="14837" max="14837" width="16.42578125" style="319" hidden="1"/>
    <col min="14838" max="14838" width="16" style="319" hidden="1"/>
    <col min="14839" max="14841" width="3.28515625" style="319" hidden="1"/>
    <col min="14842" max="14842" width="7.140625" style="319" hidden="1"/>
    <col min="14843" max="14854" width="13.7109375" style="319" hidden="1"/>
    <col min="14855" max="14855" width="14.42578125" style="319" hidden="1"/>
    <col min="14856" max="14856" width="1.7109375" style="319" hidden="1"/>
    <col min="14857" max="15091" width="11.42578125" style="319" hidden="1"/>
    <col min="15092" max="15092" width="1.7109375" style="319" hidden="1"/>
    <col min="15093" max="15093" width="16.42578125" style="319" hidden="1"/>
    <col min="15094" max="15094" width="16" style="319" hidden="1"/>
    <col min="15095" max="15097" width="3.28515625" style="319" hidden="1"/>
    <col min="15098" max="15098" width="7.140625" style="319" hidden="1"/>
    <col min="15099" max="15110" width="13.7109375" style="319" hidden="1"/>
    <col min="15111" max="15111" width="14.42578125" style="319" hidden="1"/>
    <col min="15112" max="15112" width="1.7109375" style="319" hidden="1"/>
    <col min="15113" max="15347" width="11.42578125" style="319" hidden="1"/>
    <col min="15348" max="15348" width="1.7109375" style="319" hidden="1"/>
    <col min="15349" max="15349" width="16.42578125" style="319" hidden="1"/>
    <col min="15350" max="15350" width="16" style="319" hidden="1"/>
    <col min="15351" max="15353" width="3.28515625" style="319" hidden="1"/>
    <col min="15354" max="15354" width="7.140625" style="319" hidden="1"/>
    <col min="15355" max="15366" width="13.7109375" style="319" hidden="1"/>
    <col min="15367" max="15367" width="14.42578125" style="319" hidden="1"/>
    <col min="15368" max="15368" width="1.7109375" style="319" hidden="1"/>
    <col min="15369" max="15603" width="11.42578125" style="319" hidden="1"/>
    <col min="15604" max="15604" width="1.7109375" style="319" hidden="1"/>
    <col min="15605" max="15605" width="16.42578125" style="319" hidden="1"/>
    <col min="15606" max="15606" width="16" style="319" hidden="1"/>
    <col min="15607" max="15609" width="3.28515625" style="319" hidden="1"/>
    <col min="15610" max="15610" width="7.140625" style="319" hidden="1"/>
    <col min="15611" max="15622" width="13.7109375" style="319" hidden="1"/>
    <col min="15623" max="15623" width="14.42578125" style="319" hidden="1"/>
    <col min="15624" max="15624" width="1.7109375" style="319" hidden="1"/>
    <col min="15625" max="15859" width="11.42578125" style="319" hidden="1"/>
    <col min="15860" max="15860" width="1.7109375" style="319" hidden="1"/>
    <col min="15861" max="15861" width="16.42578125" style="319" hidden="1"/>
    <col min="15862" max="15862" width="16" style="319" hidden="1"/>
    <col min="15863" max="15865" width="3.28515625" style="319" hidden="1"/>
    <col min="15866" max="15866" width="7.140625" style="319" hidden="1"/>
    <col min="15867" max="15878" width="13.7109375" style="319" hidden="1"/>
    <col min="15879" max="15879" width="14.42578125" style="319" hidden="1"/>
    <col min="15880" max="15880" width="1.7109375" style="319" hidden="1"/>
    <col min="15881" max="16115" width="11.42578125" style="319" hidden="1"/>
    <col min="16116" max="16116" width="1.7109375" style="319" hidden="1"/>
    <col min="16117" max="16117" width="16.42578125" style="319" hidden="1"/>
    <col min="16118" max="16118" width="16" style="319" hidden="1"/>
    <col min="16119" max="16121" width="3.28515625" style="319" hidden="1"/>
    <col min="16122" max="16122" width="7.140625" style="319" hidden="1"/>
    <col min="16123" max="16134" width="13.7109375" style="319" hidden="1"/>
    <col min="16135" max="16135" width="14.42578125" style="319" hidden="1"/>
    <col min="16136" max="16136" width="1.7109375" style="319" hidden="1"/>
    <col min="16137" max="16384" width="11.42578125" style="319" hidden="1"/>
  </cols>
  <sheetData>
    <row r="1" spans="1:12" s="339" customFormat="1" ht="13.5" customHeight="1">
      <c r="A1" s="626" t="s">
        <v>1302</v>
      </c>
      <c r="B1" s="626" t="s">
        <v>1303</v>
      </c>
      <c r="C1" s="311"/>
      <c r="D1" s="628" t="s">
        <v>1304</v>
      </c>
      <c r="E1" s="626" t="s">
        <v>733</v>
      </c>
      <c r="F1" s="628" t="s">
        <v>1301</v>
      </c>
      <c r="G1" s="627"/>
      <c r="H1" s="627"/>
      <c r="I1" s="338"/>
    </row>
    <row r="2" spans="1:12" s="339" customFormat="1" ht="30">
      <c r="A2" s="627"/>
      <c r="B2" s="627"/>
      <c r="C2" s="311"/>
      <c r="D2" s="627"/>
      <c r="E2" s="627"/>
      <c r="F2" s="340" t="s">
        <v>1305</v>
      </c>
      <c r="G2" s="340" t="s">
        <v>1306</v>
      </c>
      <c r="H2" s="340" t="s">
        <v>1307</v>
      </c>
      <c r="I2" s="338"/>
    </row>
    <row r="3" spans="1:12" ht="38.25" customHeight="1">
      <c r="A3" s="313" t="s">
        <v>1834</v>
      </c>
      <c r="B3" s="313" t="s">
        <v>1835</v>
      </c>
      <c r="C3" s="348"/>
      <c r="D3" s="314">
        <v>1</v>
      </c>
      <c r="E3" s="315">
        <v>101</v>
      </c>
      <c r="F3" s="316">
        <v>50646</v>
      </c>
      <c r="G3" s="317">
        <f>D3*F3</f>
        <v>50646</v>
      </c>
      <c r="H3" s="317">
        <f>G3*12</f>
        <v>607752</v>
      </c>
    </row>
    <row r="4" spans="1:12" s="321" customFormat="1" ht="38.25" customHeight="1">
      <c r="A4" s="313" t="s">
        <v>1836</v>
      </c>
      <c r="B4" s="313" t="s">
        <v>1837</v>
      </c>
      <c r="C4" s="348"/>
      <c r="D4" s="314">
        <v>9</v>
      </c>
      <c r="E4" s="315">
        <v>101</v>
      </c>
      <c r="F4" s="316">
        <v>18242</v>
      </c>
      <c r="G4" s="317">
        <f t="shared" ref="G4:G89" si="0">D4*F4</f>
        <v>164178</v>
      </c>
      <c r="H4" s="317">
        <f t="shared" ref="H4:H89" si="1">G4*12</f>
        <v>1970136</v>
      </c>
      <c r="I4" s="320"/>
      <c r="L4" s="321">
        <v>101</v>
      </c>
    </row>
    <row r="5" spans="1:12" s="321" customFormat="1" ht="38.25" customHeight="1">
      <c r="A5" s="313" t="s">
        <v>1838</v>
      </c>
      <c r="B5" s="313" t="s">
        <v>1927</v>
      </c>
      <c r="C5" s="348"/>
      <c r="D5" s="314">
        <v>1</v>
      </c>
      <c r="E5" s="315">
        <v>101</v>
      </c>
      <c r="F5" s="316">
        <v>30818</v>
      </c>
      <c r="G5" s="317">
        <f t="shared" si="0"/>
        <v>30818</v>
      </c>
      <c r="H5" s="317">
        <f t="shared" si="1"/>
        <v>369816</v>
      </c>
      <c r="I5" s="320"/>
      <c r="L5" s="321">
        <v>102</v>
      </c>
    </row>
    <row r="6" spans="1:12" s="321" customFormat="1" ht="38.25" customHeight="1">
      <c r="A6" s="313" t="s">
        <v>1839</v>
      </c>
      <c r="B6" s="313" t="s">
        <v>1835</v>
      </c>
      <c r="C6" s="348"/>
      <c r="D6" s="314">
        <v>1</v>
      </c>
      <c r="E6" s="315">
        <v>101</v>
      </c>
      <c r="F6" s="316">
        <v>9378</v>
      </c>
      <c r="G6" s="317">
        <f t="shared" si="0"/>
        <v>9378</v>
      </c>
      <c r="H6" s="317">
        <f t="shared" si="1"/>
        <v>112536</v>
      </c>
      <c r="I6" s="320"/>
      <c r="L6" s="321">
        <v>202</v>
      </c>
    </row>
    <row r="7" spans="1:12" s="321" customFormat="1" ht="38.25" customHeight="1">
      <c r="A7" s="313" t="s">
        <v>1840</v>
      </c>
      <c r="B7" s="313" t="s">
        <v>1835</v>
      </c>
      <c r="C7" s="348"/>
      <c r="D7" s="314">
        <v>1</v>
      </c>
      <c r="E7" s="315">
        <v>101</v>
      </c>
      <c r="F7" s="316">
        <v>10996</v>
      </c>
      <c r="G7" s="317">
        <f t="shared" si="0"/>
        <v>10996</v>
      </c>
      <c r="H7" s="317">
        <f t="shared" si="1"/>
        <v>131952</v>
      </c>
      <c r="I7" s="320"/>
      <c r="L7" s="321">
        <v>204</v>
      </c>
    </row>
    <row r="8" spans="1:12" s="321" customFormat="1" ht="38.25" customHeight="1">
      <c r="A8" s="313" t="s">
        <v>1841</v>
      </c>
      <c r="B8" s="313" t="s">
        <v>1835</v>
      </c>
      <c r="C8" s="348"/>
      <c r="D8" s="314">
        <v>1</v>
      </c>
      <c r="E8" s="315">
        <v>101</v>
      </c>
      <c r="F8" s="316">
        <v>9188</v>
      </c>
      <c r="G8" s="317">
        <f t="shared" si="0"/>
        <v>9188</v>
      </c>
      <c r="H8" s="317">
        <f t="shared" si="1"/>
        <v>110256</v>
      </c>
      <c r="I8" s="320"/>
      <c r="L8" s="321">
        <v>206</v>
      </c>
    </row>
    <row r="9" spans="1:12" s="321" customFormat="1" ht="38.25" customHeight="1">
      <c r="A9" s="313" t="s">
        <v>1842</v>
      </c>
      <c r="B9" s="313" t="s">
        <v>1843</v>
      </c>
      <c r="C9" s="348"/>
      <c r="D9" s="314">
        <v>1</v>
      </c>
      <c r="E9" s="315">
        <v>101</v>
      </c>
      <c r="F9" s="316">
        <v>30818</v>
      </c>
      <c r="G9" s="317">
        <f t="shared" si="0"/>
        <v>30818</v>
      </c>
      <c r="H9" s="317">
        <f t="shared" ref="H9" si="2">G9*12</f>
        <v>369816</v>
      </c>
      <c r="I9" s="320"/>
    </row>
    <row r="10" spans="1:12" s="321" customFormat="1" ht="38.25" customHeight="1">
      <c r="A10" s="313" t="s">
        <v>1844</v>
      </c>
      <c r="B10" s="313" t="s">
        <v>1845</v>
      </c>
      <c r="C10" s="348"/>
      <c r="D10" s="314">
        <v>1</v>
      </c>
      <c r="E10" s="315">
        <v>101</v>
      </c>
      <c r="F10" s="316">
        <v>14462</v>
      </c>
      <c r="G10" s="317">
        <f t="shared" si="0"/>
        <v>14462</v>
      </c>
      <c r="H10" s="317">
        <f t="shared" si="1"/>
        <v>173544</v>
      </c>
      <c r="I10" s="320"/>
      <c r="L10" s="321">
        <v>208</v>
      </c>
    </row>
    <row r="11" spans="1:12" s="321" customFormat="1" ht="38.25" customHeight="1">
      <c r="A11" s="313" t="s">
        <v>1846</v>
      </c>
      <c r="B11" s="313" t="s">
        <v>1847</v>
      </c>
      <c r="C11" s="348"/>
      <c r="D11" s="314">
        <v>1</v>
      </c>
      <c r="E11" s="315">
        <v>101</v>
      </c>
      <c r="F11" s="316">
        <v>18578</v>
      </c>
      <c r="G11" s="317">
        <f t="shared" si="0"/>
        <v>18578</v>
      </c>
      <c r="H11" s="317">
        <f t="shared" si="1"/>
        <v>222936</v>
      </c>
      <c r="I11" s="320"/>
      <c r="L11" s="321">
        <v>210</v>
      </c>
    </row>
    <row r="12" spans="1:12" s="321" customFormat="1" ht="38.25" customHeight="1">
      <c r="A12" s="313" t="s">
        <v>1848</v>
      </c>
      <c r="B12" s="313" t="s">
        <v>1847</v>
      </c>
      <c r="C12" s="348"/>
      <c r="D12" s="314">
        <v>1</v>
      </c>
      <c r="E12" s="315">
        <v>101</v>
      </c>
      <c r="F12" s="316">
        <v>7758</v>
      </c>
      <c r="G12" s="317">
        <f t="shared" si="0"/>
        <v>7758</v>
      </c>
      <c r="H12" s="317">
        <f t="shared" si="1"/>
        <v>93096</v>
      </c>
      <c r="I12" s="320"/>
    </row>
    <row r="13" spans="1:12" s="321" customFormat="1" ht="38.25" customHeight="1">
      <c r="A13" s="313" t="s">
        <v>1849</v>
      </c>
      <c r="B13" s="313" t="s">
        <v>1850</v>
      </c>
      <c r="C13" s="348"/>
      <c r="D13" s="314">
        <v>1</v>
      </c>
      <c r="E13" s="315">
        <v>101</v>
      </c>
      <c r="F13" s="316">
        <v>12032</v>
      </c>
      <c r="G13" s="317">
        <f t="shared" si="0"/>
        <v>12032</v>
      </c>
      <c r="H13" s="317">
        <f t="shared" si="1"/>
        <v>144384</v>
      </c>
      <c r="I13" s="320"/>
    </row>
    <row r="14" spans="1:12" s="321" customFormat="1" ht="38.25" customHeight="1">
      <c r="A14" s="313" t="s">
        <v>1851</v>
      </c>
      <c r="B14" s="313" t="s">
        <v>1850</v>
      </c>
      <c r="C14" s="348"/>
      <c r="D14" s="314">
        <v>1</v>
      </c>
      <c r="E14" s="315">
        <v>101</v>
      </c>
      <c r="F14" s="316">
        <v>7758</v>
      </c>
      <c r="G14" s="317">
        <f t="shared" si="0"/>
        <v>7758</v>
      </c>
      <c r="H14" s="317">
        <f t="shared" si="1"/>
        <v>93096</v>
      </c>
      <c r="I14" s="320"/>
    </row>
    <row r="15" spans="1:12" s="321" customFormat="1" ht="38.25" customHeight="1">
      <c r="A15" s="313" t="s">
        <v>1852</v>
      </c>
      <c r="B15" s="313" t="s">
        <v>1853</v>
      </c>
      <c r="C15" s="348"/>
      <c r="D15" s="314">
        <v>1</v>
      </c>
      <c r="E15" s="315">
        <v>101</v>
      </c>
      <c r="F15" s="316">
        <v>9346</v>
      </c>
      <c r="G15" s="317">
        <f t="shared" si="0"/>
        <v>9346</v>
      </c>
      <c r="H15" s="317">
        <f t="shared" si="1"/>
        <v>112152</v>
      </c>
      <c r="I15" s="320"/>
    </row>
    <row r="16" spans="1:12" s="321" customFormat="1" ht="38.25" customHeight="1">
      <c r="A16" s="313" t="s">
        <v>1854</v>
      </c>
      <c r="B16" s="313" t="s">
        <v>1855</v>
      </c>
      <c r="C16" s="348"/>
      <c r="D16" s="314">
        <v>3</v>
      </c>
      <c r="E16" s="315">
        <v>101</v>
      </c>
      <c r="F16" s="316">
        <v>4866</v>
      </c>
      <c r="G16" s="317">
        <f t="shared" si="0"/>
        <v>14598</v>
      </c>
      <c r="H16" s="317">
        <f t="shared" si="1"/>
        <v>175176</v>
      </c>
      <c r="I16" s="320"/>
    </row>
    <row r="17" spans="1:9" s="321" customFormat="1" ht="38.25" customHeight="1">
      <c r="A17" s="313" t="s">
        <v>1856</v>
      </c>
      <c r="B17" s="313" t="s">
        <v>1857</v>
      </c>
      <c r="C17" s="348"/>
      <c r="D17" s="314">
        <v>1</v>
      </c>
      <c r="E17" s="315">
        <v>101</v>
      </c>
      <c r="F17" s="316">
        <v>5214</v>
      </c>
      <c r="G17" s="317">
        <f t="shared" si="0"/>
        <v>5214</v>
      </c>
      <c r="H17" s="317">
        <f t="shared" si="1"/>
        <v>62568</v>
      </c>
      <c r="I17" s="320"/>
    </row>
    <row r="18" spans="1:9" s="321" customFormat="1" ht="38.25" customHeight="1">
      <c r="A18" s="313" t="s">
        <v>1856</v>
      </c>
      <c r="B18" s="313" t="s">
        <v>1858</v>
      </c>
      <c r="C18" s="348"/>
      <c r="D18" s="314">
        <v>1</v>
      </c>
      <c r="E18" s="315">
        <v>101</v>
      </c>
      <c r="F18" s="316">
        <v>4622</v>
      </c>
      <c r="G18" s="317">
        <f t="shared" si="0"/>
        <v>4622</v>
      </c>
      <c r="H18" s="317">
        <f t="shared" si="1"/>
        <v>55464</v>
      </c>
      <c r="I18" s="320"/>
    </row>
    <row r="19" spans="1:9" s="321" customFormat="1" ht="38.25" customHeight="1">
      <c r="A19" s="313" t="s">
        <v>1856</v>
      </c>
      <c r="B19" s="313" t="s">
        <v>1859</v>
      </c>
      <c r="C19" s="348"/>
      <c r="D19" s="314">
        <v>1</v>
      </c>
      <c r="E19" s="315">
        <v>101</v>
      </c>
      <c r="F19" s="316">
        <v>4622</v>
      </c>
      <c r="G19" s="317">
        <f t="shared" si="0"/>
        <v>4622</v>
      </c>
      <c r="H19" s="317">
        <f t="shared" si="1"/>
        <v>55464</v>
      </c>
      <c r="I19" s="320"/>
    </row>
    <row r="20" spans="1:9" s="321" customFormat="1" ht="38.25" customHeight="1">
      <c r="A20" s="313" t="s">
        <v>1860</v>
      </c>
      <c r="B20" s="313" t="s">
        <v>1857</v>
      </c>
      <c r="C20" s="348"/>
      <c r="D20" s="314">
        <v>1</v>
      </c>
      <c r="E20" s="315">
        <v>101</v>
      </c>
      <c r="F20" s="316">
        <v>4244</v>
      </c>
      <c r="G20" s="317">
        <f t="shared" si="0"/>
        <v>4244</v>
      </c>
      <c r="H20" s="317">
        <f t="shared" si="1"/>
        <v>50928</v>
      </c>
      <c r="I20" s="320"/>
    </row>
    <row r="21" spans="1:9" s="321" customFormat="1" ht="38.25" customHeight="1">
      <c r="A21" s="313" t="s">
        <v>1860</v>
      </c>
      <c r="B21" s="313" t="s">
        <v>1858</v>
      </c>
      <c r="C21" s="348"/>
      <c r="D21" s="314">
        <v>1</v>
      </c>
      <c r="E21" s="315">
        <v>101</v>
      </c>
      <c r="F21" s="316">
        <v>2106</v>
      </c>
      <c r="G21" s="317">
        <f t="shared" si="0"/>
        <v>2106</v>
      </c>
      <c r="H21" s="317">
        <f t="shared" si="1"/>
        <v>25272</v>
      </c>
      <c r="I21" s="320"/>
    </row>
    <row r="22" spans="1:9" s="321" customFormat="1" ht="38.25" customHeight="1">
      <c r="A22" s="313" t="s">
        <v>1860</v>
      </c>
      <c r="B22" s="313" t="s">
        <v>1859</v>
      </c>
      <c r="C22" s="348"/>
      <c r="D22" s="314">
        <v>1</v>
      </c>
      <c r="E22" s="315">
        <v>101</v>
      </c>
      <c r="F22" s="316">
        <v>2106</v>
      </c>
      <c r="G22" s="317">
        <f t="shared" si="0"/>
        <v>2106</v>
      </c>
      <c r="H22" s="317">
        <f t="shared" si="1"/>
        <v>25272</v>
      </c>
      <c r="I22" s="320"/>
    </row>
    <row r="23" spans="1:9" s="321" customFormat="1" ht="38.25" customHeight="1">
      <c r="A23" s="313" t="s">
        <v>1861</v>
      </c>
      <c r="B23" s="313" t="s">
        <v>1855</v>
      </c>
      <c r="C23" s="348"/>
      <c r="D23" s="314">
        <v>2</v>
      </c>
      <c r="E23" s="315">
        <v>101</v>
      </c>
      <c r="F23" s="316">
        <v>6166</v>
      </c>
      <c r="G23" s="317">
        <f t="shared" si="0"/>
        <v>12332</v>
      </c>
      <c r="H23" s="317">
        <f t="shared" si="1"/>
        <v>147984</v>
      </c>
      <c r="I23" s="320"/>
    </row>
    <row r="24" spans="1:9" s="321" customFormat="1" ht="38.25" customHeight="1">
      <c r="A24" s="313" t="s">
        <v>1862</v>
      </c>
      <c r="B24" s="313" t="s">
        <v>1855</v>
      </c>
      <c r="C24" s="348"/>
      <c r="D24" s="314">
        <v>2</v>
      </c>
      <c r="E24" s="315">
        <v>101</v>
      </c>
      <c r="F24" s="316">
        <v>5134</v>
      </c>
      <c r="G24" s="317">
        <f t="shared" si="0"/>
        <v>10268</v>
      </c>
      <c r="H24" s="317">
        <f t="shared" si="1"/>
        <v>123216</v>
      </c>
      <c r="I24" s="320"/>
    </row>
    <row r="25" spans="1:9" s="321" customFormat="1" ht="38.25" customHeight="1">
      <c r="A25" s="313" t="s">
        <v>1863</v>
      </c>
      <c r="B25" s="313" t="s">
        <v>1864</v>
      </c>
      <c r="C25" s="348"/>
      <c r="D25" s="314">
        <v>1</v>
      </c>
      <c r="E25" s="315">
        <v>101</v>
      </c>
      <c r="F25" s="316">
        <v>2556</v>
      </c>
      <c r="G25" s="317">
        <f t="shared" si="0"/>
        <v>2556</v>
      </c>
      <c r="H25" s="317">
        <f t="shared" si="1"/>
        <v>30672</v>
      </c>
      <c r="I25" s="320"/>
    </row>
    <row r="26" spans="1:9" s="321" customFormat="1" ht="38.25" customHeight="1">
      <c r="A26" s="313" t="s">
        <v>1860</v>
      </c>
      <c r="B26" s="313" t="s">
        <v>1864</v>
      </c>
      <c r="C26" s="348"/>
      <c r="D26" s="314">
        <v>1</v>
      </c>
      <c r="E26" s="315">
        <v>101</v>
      </c>
      <c r="F26" s="316">
        <v>1856</v>
      </c>
      <c r="G26" s="317">
        <f t="shared" si="0"/>
        <v>1856</v>
      </c>
      <c r="H26" s="317">
        <f t="shared" si="1"/>
        <v>22272</v>
      </c>
      <c r="I26" s="320"/>
    </row>
    <row r="27" spans="1:9" s="321" customFormat="1" ht="38.25" customHeight="1">
      <c r="A27" s="313" t="s">
        <v>1865</v>
      </c>
      <c r="B27" s="313" t="s">
        <v>1866</v>
      </c>
      <c r="C27" s="348"/>
      <c r="D27" s="314">
        <v>1</v>
      </c>
      <c r="E27" s="315">
        <v>101</v>
      </c>
      <c r="F27" s="316">
        <v>32572</v>
      </c>
      <c r="G27" s="317">
        <f t="shared" si="0"/>
        <v>32572</v>
      </c>
      <c r="H27" s="317">
        <f t="shared" si="1"/>
        <v>390864</v>
      </c>
      <c r="I27" s="320"/>
    </row>
    <row r="28" spans="1:9" s="321" customFormat="1" ht="38.25" customHeight="1">
      <c r="A28" s="313" t="s">
        <v>1851</v>
      </c>
      <c r="B28" s="313" t="s">
        <v>1866</v>
      </c>
      <c r="C28" s="348"/>
      <c r="D28" s="314">
        <v>2</v>
      </c>
      <c r="E28" s="315">
        <v>101</v>
      </c>
      <c r="F28" s="316">
        <v>7758</v>
      </c>
      <c r="G28" s="317">
        <f t="shared" si="0"/>
        <v>15516</v>
      </c>
      <c r="H28" s="317">
        <f t="shared" si="1"/>
        <v>186192</v>
      </c>
      <c r="I28" s="320"/>
    </row>
    <row r="29" spans="1:9" s="321" customFormat="1" ht="38.25" customHeight="1">
      <c r="A29" s="313" t="s">
        <v>1867</v>
      </c>
      <c r="B29" s="313" t="s">
        <v>1866</v>
      </c>
      <c r="C29" s="348"/>
      <c r="D29" s="314">
        <v>1</v>
      </c>
      <c r="E29" s="315">
        <v>101</v>
      </c>
      <c r="F29" s="316">
        <v>7758</v>
      </c>
      <c r="G29" s="317">
        <f t="shared" si="0"/>
        <v>7758</v>
      </c>
      <c r="H29" s="317">
        <f t="shared" si="1"/>
        <v>93096</v>
      </c>
      <c r="I29" s="320"/>
    </row>
    <row r="30" spans="1:9" s="321" customFormat="1" ht="38.25" customHeight="1">
      <c r="A30" s="313" t="s">
        <v>1868</v>
      </c>
      <c r="B30" s="313" t="s">
        <v>1866</v>
      </c>
      <c r="C30" s="348"/>
      <c r="D30" s="314">
        <v>1</v>
      </c>
      <c r="E30" s="315">
        <v>101</v>
      </c>
      <c r="F30" s="316">
        <v>20694</v>
      </c>
      <c r="G30" s="317">
        <f t="shared" si="0"/>
        <v>20694</v>
      </c>
      <c r="H30" s="317">
        <f t="shared" si="1"/>
        <v>248328</v>
      </c>
      <c r="I30" s="320"/>
    </row>
    <row r="31" spans="1:9" s="321" customFormat="1" ht="38.25" customHeight="1">
      <c r="A31" s="313" t="s">
        <v>1869</v>
      </c>
      <c r="B31" s="313" t="s">
        <v>1866</v>
      </c>
      <c r="C31" s="348"/>
      <c r="D31" s="314">
        <v>1</v>
      </c>
      <c r="E31" s="315">
        <v>101</v>
      </c>
      <c r="F31" s="316">
        <v>13402</v>
      </c>
      <c r="G31" s="317">
        <f t="shared" si="0"/>
        <v>13402</v>
      </c>
      <c r="H31" s="317">
        <f t="shared" si="1"/>
        <v>160824</v>
      </c>
      <c r="I31" s="320"/>
    </row>
    <row r="32" spans="1:9" s="321" customFormat="1" ht="38.25" customHeight="1">
      <c r="A32" s="313" t="s">
        <v>1870</v>
      </c>
      <c r="B32" s="313" t="s">
        <v>1866</v>
      </c>
      <c r="C32" s="348"/>
      <c r="D32" s="314">
        <v>1</v>
      </c>
      <c r="E32" s="315">
        <v>101</v>
      </c>
      <c r="F32" s="316">
        <v>8530</v>
      </c>
      <c r="G32" s="317">
        <f t="shared" si="0"/>
        <v>8530</v>
      </c>
      <c r="H32" s="317">
        <f t="shared" si="1"/>
        <v>102360</v>
      </c>
      <c r="I32" s="320"/>
    </row>
    <row r="33" spans="1:9" s="321" customFormat="1" ht="38.25" customHeight="1">
      <c r="A33" s="313" t="s">
        <v>1871</v>
      </c>
      <c r="B33" s="313" t="s">
        <v>1866</v>
      </c>
      <c r="C33" s="348"/>
      <c r="D33" s="314">
        <v>1</v>
      </c>
      <c r="E33" s="315">
        <v>101</v>
      </c>
      <c r="F33" s="316">
        <v>7758</v>
      </c>
      <c r="G33" s="317">
        <f t="shared" si="0"/>
        <v>7758</v>
      </c>
      <c r="H33" s="317">
        <f t="shared" si="1"/>
        <v>93096</v>
      </c>
      <c r="I33" s="320"/>
    </row>
    <row r="34" spans="1:9" s="321" customFormat="1" ht="38.25" customHeight="1">
      <c r="A34" s="313" t="s">
        <v>1872</v>
      </c>
      <c r="B34" s="313" t="s">
        <v>1866</v>
      </c>
      <c r="C34" s="348"/>
      <c r="D34" s="314">
        <v>1</v>
      </c>
      <c r="E34" s="315">
        <v>101</v>
      </c>
      <c r="F34" s="316">
        <v>7758</v>
      </c>
      <c r="G34" s="317">
        <f t="shared" si="0"/>
        <v>7758</v>
      </c>
      <c r="H34" s="317">
        <f t="shared" si="1"/>
        <v>93096</v>
      </c>
      <c r="I34" s="320"/>
    </row>
    <row r="35" spans="1:9" s="321" customFormat="1" ht="38.25" customHeight="1">
      <c r="A35" s="313" t="s">
        <v>1873</v>
      </c>
      <c r="B35" s="313" t="s">
        <v>1874</v>
      </c>
      <c r="C35" s="348"/>
      <c r="D35" s="314">
        <v>1</v>
      </c>
      <c r="E35" s="315">
        <v>101</v>
      </c>
      <c r="F35" s="316">
        <v>27360</v>
      </c>
      <c r="G35" s="317">
        <f t="shared" si="0"/>
        <v>27360</v>
      </c>
      <c r="H35" s="317">
        <f t="shared" si="1"/>
        <v>328320</v>
      </c>
      <c r="I35" s="320"/>
    </row>
    <row r="36" spans="1:9" s="321" customFormat="1" ht="38.25" customHeight="1">
      <c r="A36" s="313" t="s">
        <v>1875</v>
      </c>
      <c r="B36" s="313" t="s">
        <v>1874</v>
      </c>
      <c r="C36" s="348"/>
      <c r="D36" s="314">
        <v>3</v>
      </c>
      <c r="E36" s="315">
        <v>101</v>
      </c>
      <c r="F36" s="316">
        <v>17122</v>
      </c>
      <c r="G36" s="317">
        <f t="shared" si="0"/>
        <v>51366</v>
      </c>
      <c r="H36" s="317">
        <f t="shared" si="1"/>
        <v>616392</v>
      </c>
      <c r="I36" s="320"/>
    </row>
    <row r="37" spans="1:9" s="321" customFormat="1" ht="38.25" customHeight="1">
      <c r="A37" s="313" t="s">
        <v>1876</v>
      </c>
      <c r="B37" s="313" t="s">
        <v>1874</v>
      </c>
      <c r="C37" s="348"/>
      <c r="D37" s="314">
        <v>1</v>
      </c>
      <c r="E37" s="315">
        <v>101</v>
      </c>
      <c r="F37" s="316">
        <v>12118</v>
      </c>
      <c r="G37" s="317">
        <f t="shared" si="0"/>
        <v>12118</v>
      </c>
      <c r="H37" s="317">
        <f t="shared" si="1"/>
        <v>145416</v>
      </c>
      <c r="I37" s="320"/>
    </row>
    <row r="38" spans="1:9" s="321" customFormat="1" ht="38.25" customHeight="1">
      <c r="A38" s="313" t="s">
        <v>1877</v>
      </c>
      <c r="B38" s="313" t="s">
        <v>1874</v>
      </c>
      <c r="C38" s="348"/>
      <c r="D38" s="314">
        <v>1</v>
      </c>
      <c r="E38" s="315">
        <v>101</v>
      </c>
      <c r="F38" s="316">
        <v>8202</v>
      </c>
      <c r="G38" s="317">
        <f t="shared" si="0"/>
        <v>8202</v>
      </c>
      <c r="H38" s="317">
        <f t="shared" si="1"/>
        <v>98424</v>
      </c>
      <c r="I38" s="320"/>
    </row>
    <row r="39" spans="1:9" s="321" customFormat="1" ht="38.25" customHeight="1">
      <c r="A39" s="313" t="s">
        <v>1878</v>
      </c>
      <c r="B39" s="313" t="s">
        <v>1874</v>
      </c>
      <c r="C39" s="348"/>
      <c r="D39" s="314">
        <v>2</v>
      </c>
      <c r="E39" s="315">
        <v>101</v>
      </c>
      <c r="F39" s="316">
        <v>7758</v>
      </c>
      <c r="G39" s="317">
        <f t="shared" si="0"/>
        <v>15516</v>
      </c>
      <c r="H39" s="317">
        <f t="shared" si="1"/>
        <v>186192</v>
      </c>
      <c r="I39" s="320"/>
    </row>
    <row r="40" spans="1:9" s="321" customFormat="1" ht="38.25" customHeight="1">
      <c r="A40" s="313" t="s">
        <v>1879</v>
      </c>
      <c r="B40" s="313" t="s">
        <v>1874</v>
      </c>
      <c r="C40" s="348"/>
      <c r="D40" s="314">
        <v>2</v>
      </c>
      <c r="E40" s="315">
        <v>101</v>
      </c>
      <c r="F40" s="316">
        <v>11190</v>
      </c>
      <c r="G40" s="317">
        <f t="shared" si="0"/>
        <v>22380</v>
      </c>
      <c r="H40" s="317">
        <f t="shared" si="1"/>
        <v>268560</v>
      </c>
      <c r="I40" s="320"/>
    </row>
    <row r="41" spans="1:9" s="321" customFormat="1" ht="38.25" customHeight="1">
      <c r="A41" s="313" t="s">
        <v>1880</v>
      </c>
      <c r="B41" s="313" t="s">
        <v>1874</v>
      </c>
      <c r="C41" s="348"/>
      <c r="D41" s="314">
        <v>1</v>
      </c>
      <c r="E41" s="315">
        <v>101</v>
      </c>
      <c r="F41" s="316">
        <v>8568</v>
      </c>
      <c r="G41" s="317">
        <f t="shared" si="0"/>
        <v>8568</v>
      </c>
      <c r="H41" s="317">
        <f t="shared" si="1"/>
        <v>102816</v>
      </c>
      <c r="I41" s="320"/>
    </row>
    <row r="42" spans="1:9" s="321" customFormat="1" ht="38.25" customHeight="1">
      <c r="A42" s="313" t="s">
        <v>1881</v>
      </c>
      <c r="B42" s="313" t="s">
        <v>1874</v>
      </c>
      <c r="C42" s="348"/>
      <c r="D42" s="314">
        <v>1</v>
      </c>
      <c r="E42" s="315">
        <v>101</v>
      </c>
      <c r="F42" s="316">
        <v>5874</v>
      </c>
      <c r="G42" s="317">
        <f t="shared" si="0"/>
        <v>5874</v>
      </c>
      <c r="H42" s="317">
        <f t="shared" si="1"/>
        <v>70488</v>
      </c>
      <c r="I42" s="320"/>
    </row>
    <row r="43" spans="1:9" s="321" customFormat="1" ht="38.25" customHeight="1">
      <c r="A43" s="313" t="s">
        <v>1882</v>
      </c>
      <c r="B43" s="313" t="s">
        <v>1874</v>
      </c>
      <c r="C43" s="348"/>
      <c r="D43" s="314">
        <v>2</v>
      </c>
      <c r="E43" s="315">
        <v>101</v>
      </c>
      <c r="F43" s="316">
        <v>7500</v>
      </c>
      <c r="G43" s="317">
        <f t="shared" si="0"/>
        <v>15000</v>
      </c>
      <c r="H43" s="317">
        <f t="shared" si="1"/>
        <v>180000</v>
      </c>
      <c r="I43" s="320"/>
    </row>
    <row r="44" spans="1:9" s="321" customFormat="1" ht="38.25" customHeight="1">
      <c r="A44" s="313" t="s">
        <v>1883</v>
      </c>
      <c r="B44" s="313" t="s">
        <v>1874</v>
      </c>
      <c r="C44" s="348"/>
      <c r="D44" s="314">
        <v>1</v>
      </c>
      <c r="E44" s="315">
        <v>101</v>
      </c>
      <c r="F44" s="316">
        <v>6820</v>
      </c>
      <c r="G44" s="317">
        <f t="shared" si="0"/>
        <v>6820</v>
      </c>
      <c r="H44" s="317">
        <f t="shared" si="1"/>
        <v>81840</v>
      </c>
      <c r="I44" s="320"/>
    </row>
    <row r="45" spans="1:9" s="321" customFormat="1" ht="38.25" customHeight="1">
      <c r="A45" s="313" t="s">
        <v>1884</v>
      </c>
      <c r="B45" s="313" t="s">
        <v>1874</v>
      </c>
      <c r="C45" s="348"/>
      <c r="D45" s="314">
        <v>1</v>
      </c>
      <c r="E45" s="315">
        <v>101</v>
      </c>
      <c r="F45" s="316">
        <v>6314</v>
      </c>
      <c r="G45" s="317">
        <f t="shared" si="0"/>
        <v>6314</v>
      </c>
      <c r="H45" s="317">
        <f t="shared" si="1"/>
        <v>75768</v>
      </c>
      <c r="I45" s="320"/>
    </row>
    <row r="46" spans="1:9" s="321" customFormat="1" ht="38.25" customHeight="1">
      <c r="A46" s="313" t="s">
        <v>1885</v>
      </c>
      <c r="B46" s="313" t="s">
        <v>1874</v>
      </c>
      <c r="C46" s="348"/>
      <c r="D46" s="314">
        <v>1</v>
      </c>
      <c r="E46" s="315">
        <v>101</v>
      </c>
      <c r="F46" s="316">
        <v>8362</v>
      </c>
      <c r="G46" s="317">
        <f t="shared" si="0"/>
        <v>8362</v>
      </c>
      <c r="H46" s="317">
        <f t="shared" si="1"/>
        <v>100344</v>
      </c>
      <c r="I46" s="320"/>
    </row>
    <row r="47" spans="1:9" s="321" customFormat="1" ht="38.25" customHeight="1">
      <c r="A47" s="313" t="s">
        <v>1886</v>
      </c>
      <c r="B47" s="313" t="s">
        <v>1874</v>
      </c>
      <c r="C47" s="348"/>
      <c r="D47" s="314">
        <v>1</v>
      </c>
      <c r="E47" s="315">
        <v>101</v>
      </c>
      <c r="F47" s="316">
        <v>8362</v>
      </c>
      <c r="G47" s="317">
        <f t="shared" si="0"/>
        <v>8362</v>
      </c>
      <c r="H47" s="317">
        <f t="shared" si="1"/>
        <v>100344</v>
      </c>
      <c r="I47" s="320"/>
    </row>
    <row r="48" spans="1:9" s="321" customFormat="1" ht="38.25" customHeight="1">
      <c r="A48" s="313" t="s">
        <v>1887</v>
      </c>
      <c r="B48" s="313" t="s">
        <v>1874</v>
      </c>
      <c r="C48" s="348"/>
      <c r="D48" s="314">
        <v>6</v>
      </c>
      <c r="E48" s="315">
        <v>101</v>
      </c>
      <c r="F48" s="316">
        <v>10544</v>
      </c>
      <c r="G48" s="317">
        <f t="shared" si="0"/>
        <v>63264</v>
      </c>
      <c r="H48" s="317">
        <f t="shared" si="1"/>
        <v>759168</v>
      </c>
      <c r="I48" s="320"/>
    </row>
    <row r="49" spans="1:9" s="321" customFormat="1" ht="38.25" customHeight="1">
      <c r="A49" s="313" t="s">
        <v>1888</v>
      </c>
      <c r="B49" s="313" t="s">
        <v>1874</v>
      </c>
      <c r="C49" s="348"/>
      <c r="D49" s="314">
        <v>1</v>
      </c>
      <c r="E49" s="315">
        <v>101</v>
      </c>
      <c r="F49" s="316">
        <v>6146</v>
      </c>
      <c r="G49" s="317">
        <f t="shared" si="0"/>
        <v>6146</v>
      </c>
      <c r="H49" s="317">
        <f t="shared" si="1"/>
        <v>73752</v>
      </c>
      <c r="I49" s="320"/>
    </row>
    <row r="50" spans="1:9" s="321" customFormat="1" ht="38.25" customHeight="1">
      <c r="A50" s="313" t="s">
        <v>1889</v>
      </c>
      <c r="B50" s="313" t="s">
        <v>645</v>
      </c>
      <c r="C50" s="348"/>
      <c r="D50" s="314">
        <v>1</v>
      </c>
      <c r="E50" s="315">
        <v>101</v>
      </c>
      <c r="F50" s="316">
        <v>15470</v>
      </c>
      <c r="G50" s="317">
        <f t="shared" si="0"/>
        <v>15470</v>
      </c>
      <c r="H50" s="317">
        <f t="shared" si="1"/>
        <v>185640</v>
      </c>
      <c r="I50" s="320"/>
    </row>
    <row r="51" spans="1:9" s="321" customFormat="1" ht="38.25" customHeight="1">
      <c r="A51" s="313" t="s">
        <v>1890</v>
      </c>
      <c r="B51" s="313" t="s">
        <v>1891</v>
      </c>
      <c r="C51" s="348"/>
      <c r="D51" s="314">
        <v>1</v>
      </c>
      <c r="E51" s="315">
        <v>101</v>
      </c>
      <c r="F51" s="316">
        <v>15440</v>
      </c>
      <c r="G51" s="317">
        <f t="shared" si="0"/>
        <v>15440</v>
      </c>
      <c r="H51" s="317">
        <f t="shared" si="1"/>
        <v>185280</v>
      </c>
      <c r="I51" s="320"/>
    </row>
    <row r="52" spans="1:9" s="321" customFormat="1" ht="38.25" customHeight="1">
      <c r="A52" s="313" t="s">
        <v>1882</v>
      </c>
      <c r="B52" s="313" t="s">
        <v>1891</v>
      </c>
      <c r="C52" s="348"/>
      <c r="D52" s="314">
        <v>1</v>
      </c>
      <c r="E52" s="315">
        <v>101</v>
      </c>
      <c r="F52" s="316">
        <v>10992</v>
      </c>
      <c r="G52" s="317">
        <f t="shared" si="0"/>
        <v>10992</v>
      </c>
      <c r="H52" s="317">
        <f t="shared" si="1"/>
        <v>131904</v>
      </c>
      <c r="I52" s="320"/>
    </row>
    <row r="53" spans="1:9" s="321" customFormat="1" ht="38.25" customHeight="1">
      <c r="A53" s="313" t="s">
        <v>1883</v>
      </c>
      <c r="B53" s="313" t="s">
        <v>1891</v>
      </c>
      <c r="C53" s="348"/>
      <c r="D53" s="314">
        <v>1</v>
      </c>
      <c r="E53" s="315">
        <v>101</v>
      </c>
      <c r="F53" s="316">
        <v>7856</v>
      </c>
      <c r="G53" s="317">
        <f t="shared" si="0"/>
        <v>7856</v>
      </c>
      <c r="H53" s="317">
        <f t="shared" si="1"/>
        <v>94272</v>
      </c>
      <c r="I53" s="320"/>
    </row>
    <row r="54" spans="1:9" s="321" customFormat="1" ht="38.25" customHeight="1">
      <c r="A54" s="313" t="s">
        <v>1884</v>
      </c>
      <c r="B54" s="313" t="s">
        <v>1891</v>
      </c>
      <c r="C54" s="348"/>
      <c r="D54" s="314">
        <v>1</v>
      </c>
      <c r="E54" s="315">
        <v>101</v>
      </c>
      <c r="F54" s="316">
        <v>7758</v>
      </c>
      <c r="G54" s="317">
        <f t="shared" si="0"/>
        <v>7758</v>
      </c>
      <c r="H54" s="317">
        <f t="shared" si="1"/>
        <v>93096</v>
      </c>
      <c r="I54" s="320"/>
    </row>
    <row r="55" spans="1:9" s="321" customFormat="1" ht="38.25" customHeight="1">
      <c r="A55" s="313" t="s">
        <v>1892</v>
      </c>
      <c r="B55" s="313" t="s">
        <v>1893</v>
      </c>
      <c r="C55" s="348"/>
      <c r="D55" s="314">
        <v>1</v>
      </c>
      <c r="E55" s="315">
        <v>101</v>
      </c>
      <c r="F55" s="316">
        <v>14100</v>
      </c>
      <c r="G55" s="317">
        <f t="shared" si="0"/>
        <v>14100</v>
      </c>
      <c r="H55" s="317">
        <f t="shared" si="1"/>
        <v>169200</v>
      </c>
      <c r="I55" s="320"/>
    </row>
    <row r="56" spans="1:9" s="321" customFormat="1" ht="38.25" customHeight="1">
      <c r="A56" s="313" t="s">
        <v>1894</v>
      </c>
      <c r="B56" s="313" t="s">
        <v>1895</v>
      </c>
      <c r="C56" s="348"/>
      <c r="D56" s="314">
        <v>1</v>
      </c>
      <c r="E56" s="315">
        <v>101</v>
      </c>
      <c r="F56" s="316">
        <v>7862</v>
      </c>
      <c r="G56" s="317">
        <f t="shared" si="0"/>
        <v>7862</v>
      </c>
      <c r="H56" s="317">
        <f t="shared" si="1"/>
        <v>94344</v>
      </c>
      <c r="I56" s="320"/>
    </row>
    <row r="57" spans="1:9" s="321" customFormat="1" ht="38.25" customHeight="1">
      <c r="A57" s="313" t="s">
        <v>1896</v>
      </c>
      <c r="B57" s="313" t="s">
        <v>1895</v>
      </c>
      <c r="C57" s="348"/>
      <c r="D57" s="314">
        <v>1</v>
      </c>
      <c r="E57" s="315">
        <v>101</v>
      </c>
      <c r="F57" s="316">
        <v>14912</v>
      </c>
      <c r="G57" s="317">
        <f t="shared" si="0"/>
        <v>14912</v>
      </c>
      <c r="H57" s="317">
        <f t="shared" si="1"/>
        <v>178944</v>
      </c>
      <c r="I57" s="320"/>
    </row>
    <row r="58" spans="1:9" s="321" customFormat="1" ht="38.25" customHeight="1">
      <c r="A58" s="313" t="s">
        <v>1839</v>
      </c>
      <c r="B58" s="313" t="s">
        <v>1895</v>
      </c>
      <c r="C58" s="348"/>
      <c r="D58" s="314">
        <v>1</v>
      </c>
      <c r="E58" s="315">
        <v>101</v>
      </c>
      <c r="F58" s="316">
        <v>7402</v>
      </c>
      <c r="G58" s="317">
        <f t="shared" si="0"/>
        <v>7402</v>
      </c>
      <c r="H58" s="317">
        <f t="shared" si="1"/>
        <v>88824</v>
      </c>
      <c r="I58" s="320"/>
    </row>
    <row r="59" spans="1:9" s="321" customFormat="1" ht="38.25" customHeight="1">
      <c r="A59" s="313" t="s">
        <v>1897</v>
      </c>
      <c r="B59" s="313" t="s">
        <v>1895</v>
      </c>
      <c r="C59" s="348"/>
      <c r="D59" s="314">
        <v>1</v>
      </c>
      <c r="E59" s="315">
        <v>101</v>
      </c>
      <c r="F59" s="316">
        <v>6090</v>
      </c>
      <c r="G59" s="317">
        <f t="shared" si="0"/>
        <v>6090</v>
      </c>
      <c r="H59" s="317">
        <f t="shared" si="1"/>
        <v>73080</v>
      </c>
      <c r="I59" s="320"/>
    </row>
    <row r="60" spans="1:9" s="321" customFormat="1" ht="38.25" customHeight="1">
      <c r="A60" s="313" t="s">
        <v>1860</v>
      </c>
      <c r="B60" s="313" t="s">
        <v>1898</v>
      </c>
      <c r="C60" s="348"/>
      <c r="D60" s="314">
        <v>1</v>
      </c>
      <c r="E60" s="315">
        <v>101</v>
      </c>
      <c r="F60" s="316">
        <v>7848</v>
      </c>
      <c r="G60" s="317">
        <f t="shared" si="0"/>
        <v>7848</v>
      </c>
      <c r="H60" s="317">
        <f t="shared" si="1"/>
        <v>94176</v>
      </c>
      <c r="I60" s="320"/>
    </row>
    <row r="61" spans="1:9" s="321" customFormat="1" ht="38.25" customHeight="1">
      <c r="A61" s="313" t="s">
        <v>1839</v>
      </c>
      <c r="B61" s="313" t="s">
        <v>1899</v>
      </c>
      <c r="C61" s="348"/>
      <c r="D61" s="314">
        <v>1</v>
      </c>
      <c r="E61" s="315">
        <v>101</v>
      </c>
      <c r="F61" s="316">
        <v>7722</v>
      </c>
      <c r="G61" s="317">
        <f t="shared" si="0"/>
        <v>7722</v>
      </c>
      <c r="H61" s="317">
        <f t="shared" si="1"/>
        <v>92664</v>
      </c>
      <c r="I61" s="320"/>
    </row>
    <row r="62" spans="1:9" s="321" customFormat="1" ht="38.25" customHeight="1">
      <c r="A62" s="313" t="s">
        <v>1900</v>
      </c>
      <c r="B62" s="313" t="s">
        <v>1899</v>
      </c>
      <c r="C62" s="348"/>
      <c r="D62" s="314">
        <v>3</v>
      </c>
      <c r="E62" s="315">
        <v>101</v>
      </c>
      <c r="F62" s="316">
        <v>7722</v>
      </c>
      <c r="G62" s="317">
        <f t="shared" si="0"/>
        <v>23166</v>
      </c>
      <c r="H62" s="317">
        <f t="shared" si="1"/>
        <v>277992</v>
      </c>
      <c r="I62" s="320"/>
    </row>
    <row r="63" spans="1:9" s="321" customFormat="1" ht="38.25" customHeight="1">
      <c r="A63" s="313" t="s">
        <v>1901</v>
      </c>
      <c r="B63" s="313" t="s">
        <v>1898</v>
      </c>
      <c r="C63" s="348"/>
      <c r="D63" s="314">
        <v>1</v>
      </c>
      <c r="E63" s="315">
        <v>101</v>
      </c>
      <c r="F63" s="316">
        <v>9596</v>
      </c>
      <c r="G63" s="317">
        <f t="shared" si="0"/>
        <v>9596</v>
      </c>
      <c r="H63" s="317">
        <f t="shared" si="1"/>
        <v>115152</v>
      </c>
      <c r="I63" s="320"/>
    </row>
    <row r="64" spans="1:9" s="321" customFormat="1" ht="38.25" customHeight="1">
      <c r="A64" s="313" t="s">
        <v>1902</v>
      </c>
      <c r="B64" s="313" t="s">
        <v>1903</v>
      </c>
      <c r="C64" s="348"/>
      <c r="D64" s="314">
        <v>1</v>
      </c>
      <c r="E64" s="315">
        <v>101</v>
      </c>
      <c r="F64" s="316">
        <v>7158</v>
      </c>
      <c r="G64" s="317">
        <f t="shared" si="0"/>
        <v>7158</v>
      </c>
      <c r="H64" s="317">
        <f t="shared" si="1"/>
        <v>85896</v>
      </c>
      <c r="I64" s="320"/>
    </row>
    <row r="65" spans="1:13" s="321" customFormat="1" ht="38.25" customHeight="1">
      <c r="A65" s="313" t="s">
        <v>1904</v>
      </c>
      <c r="B65" s="313" t="s">
        <v>1903</v>
      </c>
      <c r="C65" s="348"/>
      <c r="D65" s="314">
        <v>1</v>
      </c>
      <c r="E65" s="315">
        <v>101</v>
      </c>
      <c r="F65" s="316">
        <v>5610</v>
      </c>
      <c r="G65" s="317">
        <f t="shared" si="0"/>
        <v>5610</v>
      </c>
      <c r="H65" s="317">
        <f t="shared" si="1"/>
        <v>67320</v>
      </c>
      <c r="I65" s="320"/>
    </row>
    <row r="66" spans="1:13" s="321" customFormat="1" ht="38.25" customHeight="1">
      <c r="A66" s="313" t="s">
        <v>1892</v>
      </c>
      <c r="B66" s="313" t="s">
        <v>1903</v>
      </c>
      <c r="C66" s="348"/>
      <c r="D66" s="314">
        <v>1</v>
      </c>
      <c r="E66" s="315">
        <v>101</v>
      </c>
      <c r="F66" s="316">
        <v>6148</v>
      </c>
      <c r="G66" s="317">
        <f t="shared" si="0"/>
        <v>6148</v>
      </c>
      <c r="H66" s="317">
        <f t="shared" si="1"/>
        <v>73776</v>
      </c>
      <c r="I66" s="320"/>
    </row>
    <row r="67" spans="1:13" s="321" customFormat="1" ht="38.25" customHeight="1">
      <c r="A67" s="313" t="s">
        <v>1892</v>
      </c>
      <c r="B67" s="313" t="s">
        <v>1905</v>
      </c>
      <c r="C67" s="348"/>
      <c r="D67" s="314">
        <v>1</v>
      </c>
      <c r="E67" s="315">
        <v>101</v>
      </c>
      <c r="F67" s="316">
        <v>3880</v>
      </c>
      <c r="G67" s="317">
        <f t="shared" si="0"/>
        <v>3880</v>
      </c>
      <c r="H67" s="317">
        <f t="shared" si="1"/>
        <v>46560</v>
      </c>
      <c r="I67" s="320"/>
    </row>
    <row r="68" spans="1:13" s="321" customFormat="1" ht="38.25" customHeight="1">
      <c r="A68" s="313" t="s">
        <v>1906</v>
      </c>
      <c r="B68" s="313" t="s">
        <v>1907</v>
      </c>
      <c r="C68" s="348"/>
      <c r="D68" s="314">
        <v>1</v>
      </c>
      <c r="E68" s="315">
        <v>101</v>
      </c>
      <c r="F68" s="316">
        <v>13948</v>
      </c>
      <c r="G68" s="317">
        <f t="shared" si="0"/>
        <v>13948</v>
      </c>
      <c r="H68" s="317">
        <f t="shared" si="1"/>
        <v>167376</v>
      </c>
      <c r="I68" s="320"/>
      <c r="L68" s="321">
        <v>212</v>
      </c>
    </row>
    <row r="69" spans="1:13" s="321" customFormat="1" ht="38.25" customHeight="1">
      <c r="A69" s="313" t="s">
        <v>1888</v>
      </c>
      <c r="B69" s="313" t="s">
        <v>1907</v>
      </c>
      <c r="C69" s="348"/>
      <c r="D69" s="314">
        <v>1</v>
      </c>
      <c r="E69" s="315">
        <v>101</v>
      </c>
      <c r="F69" s="316">
        <v>6348</v>
      </c>
      <c r="G69" s="317">
        <f t="shared" si="0"/>
        <v>6348</v>
      </c>
      <c r="H69" s="317">
        <f t="shared" si="1"/>
        <v>76176</v>
      </c>
      <c r="I69" s="320"/>
      <c r="L69" s="321">
        <v>214</v>
      </c>
    </row>
    <row r="70" spans="1:13" s="321" customFormat="1" ht="38.25" customHeight="1">
      <c r="A70" s="313" t="s">
        <v>1908</v>
      </c>
      <c r="B70" s="313" t="s">
        <v>1909</v>
      </c>
      <c r="C70" s="348"/>
      <c r="D70" s="314">
        <v>1</v>
      </c>
      <c r="E70" s="315">
        <v>101</v>
      </c>
      <c r="F70" s="316">
        <v>16000</v>
      </c>
      <c r="G70" s="317">
        <f t="shared" si="0"/>
        <v>16000</v>
      </c>
      <c r="H70" s="317">
        <f t="shared" si="1"/>
        <v>192000</v>
      </c>
      <c r="I70" s="320"/>
      <c r="L70" s="321">
        <v>216</v>
      </c>
    </row>
    <row r="71" spans="1:13" s="321" customFormat="1" ht="38.25" customHeight="1">
      <c r="A71" s="313" t="s">
        <v>1910</v>
      </c>
      <c r="B71" s="313" t="s">
        <v>1909</v>
      </c>
      <c r="C71" s="348"/>
      <c r="D71" s="314">
        <v>2</v>
      </c>
      <c r="E71" s="315">
        <v>101</v>
      </c>
      <c r="F71" s="316">
        <v>12398</v>
      </c>
      <c r="G71" s="317">
        <f t="shared" si="0"/>
        <v>24796</v>
      </c>
      <c r="H71" s="317">
        <f t="shared" si="1"/>
        <v>297552</v>
      </c>
      <c r="I71" s="320"/>
      <c r="L71" s="321">
        <v>218</v>
      </c>
    </row>
    <row r="72" spans="1:13" s="321" customFormat="1" ht="38.25" customHeight="1">
      <c r="A72" s="313" t="s">
        <v>1911</v>
      </c>
      <c r="B72" s="313" t="s">
        <v>1912</v>
      </c>
      <c r="C72" s="348"/>
      <c r="D72" s="314">
        <v>1</v>
      </c>
      <c r="E72" s="315">
        <v>101</v>
      </c>
      <c r="F72" s="316">
        <v>10826</v>
      </c>
      <c r="G72" s="317">
        <f t="shared" si="0"/>
        <v>10826</v>
      </c>
      <c r="H72" s="317">
        <f t="shared" si="1"/>
        <v>129912</v>
      </c>
      <c r="I72" s="320"/>
      <c r="L72" s="321">
        <v>220</v>
      </c>
    </row>
    <row r="73" spans="1:13" s="321" customFormat="1" ht="38.25" customHeight="1">
      <c r="A73" s="313" t="s">
        <v>1913</v>
      </c>
      <c r="B73" s="313" t="s">
        <v>1909</v>
      </c>
      <c r="C73" s="348"/>
      <c r="D73" s="314">
        <v>1</v>
      </c>
      <c r="E73" s="315">
        <v>101</v>
      </c>
      <c r="F73" s="316">
        <v>10234</v>
      </c>
      <c r="G73" s="317">
        <f t="shared" si="0"/>
        <v>10234</v>
      </c>
      <c r="H73" s="317">
        <f t="shared" si="1"/>
        <v>122808</v>
      </c>
      <c r="I73" s="320"/>
      <c r="L73" s="321">
        <v>222</v>
      </c>
    </row>
    <row r="74" spans="1:13" s="321" customFormat="1" ht="38.25" customHeight="1">
      <c r="A74" s="313" t="s">
        <v>1914</v>
      </c>
      <c r="B74" s="313" t="s">
        <v>1909</v>
      </c>
      <c r="C74" s="348"/>
      <c r="D74" s="314">
        <v>3</v>
      </c>
      <c r="E74" s="315">
        <v>101</v>
      </c>
      <c r="F74" s="316">
        <v>7826</v>
      </c>
      <c r="G74" s="317">
        <f t="shared" si="0"/>
        <v>23478</v>
      </c>
      <c r="H74" s="317">
        <f t="shared" si="1"/>
        <v>281736</v>
      </c>
      <c r="I74" s="320"/>
      <c r="L74" s="321">
        <v>224</v>
      </c>
    </row>
    <row r="75" spans="1:13" s="321" customFormat="1" ht="38.25" customHeight="1">
      <c r="A75" s="313" t="s">
        <v>1915</v>
      </c>
      <c r="B75" s="313" t="s">
        <v>1909</v>
      </c>
      <c r="C75" s="348"/>
      <c r="D75" s="314">
        <v>1</v>
      </c>
      <c r="E75" s="315">
        <v>101</v>
      </c>
      <c r="F75" s="316">
        <v>6540</v>
      </c>
      <c r="G75" s="317">
        <f t="shared" si="0"/>
        <v>6540</v>
      </c>
      <c r="H75" s="317">
        <f t="shared" si="1"/>
        <v>78480</v>
      </c>
      <c r="I75" s="320"/>
      <c r="L75" s="319">
        <v>226</v>
      </c>
      <c r="M75" s="319"/>
    </row>
    <row r="76" spans="1:13" s="321" customFormat="1" ht="38.25" customHeight="1">
      <c r="A76" s="313" t="s">
        <v>1916</v>
      </c>
      <c r="B76" s="313" t="s">
        <v>1909</v>
      </c>
      <c r="C76" s="348"/>
      <c r="D76" s="314">
        <v>1</v>
      </c>
      <c r="E76" s="315">
        <v>101</v>
      </c>
      <c r="F76" s="316">
        <v>4460</v>
      </c>
      <c r="G76" s="317">
        <f t="shared" si="0"/>
        <v>4460</v>
      </c>
      <c r="H76" s="317">
        <f t="shared" si="1"/>
        <v>53520</v>
      </c>
      <c r="I76" s="320"/>
      <c r="L76" s="319">
        <v>228</v>
      </c>
      <c r="M76" s="319"/>
    </row>
    <row r="77" spans="1:13" s="321" customFormat="1" ht="38.25" customHeight="1">
      <c r="A77" s="313" t="s">
        <v>1917</v>
      </c>
      <c r="B77" s="313" t="s">
        <v>1899</v>
      </c>
      <c r="C77" s="348"/>
      <c r="D77" s="314">
        <v>1</v>
      </c>
      <c r="E77" s="315">
        <v>101</v>
      </c>
      <c r="F77" s="316">
        <v>6348</v>
      </c>
      <c r="G77" s="317">
        <f t="shared" si="0"/>
        <v>6348</v>
      </c>
      <c r="H77" s="317">
        <f t="shared" si="1"/>
        <v>76176</v>
      </c>
      <c r="I77" s="320"/>
      <c r="L77" s="319"/>
      <c r="M77" s="319"/>
    </row>
    <row r="78" spans="1:13" s="321" customFormat="1" ht="38.25" customHeight="1">
      <c r="A78" s="313" t="s">
        <v>1879</v>
      </c>
      <c r="B78" s="313" t="s">
        <v>1909</v>
      </c>
      <c r="C78" s="348"/>
      <c r="D78" s="314">
        <v>1</v>
      </c>
      <c r="E78" s="315">
        <v>101</v>
      </c>
      <c r="F78" s="316">
        <v>7826</v>
      </c>
      <c r="G78" s="317">
        <f t="shared" si="0"/>
        <v>7826</v>
      </c>
      <c r="H78" s="317">
        <f t="shared" si="1"/>
        <v>93912</v>
      </c>
      <c r="I78" s="320"/>
      <c r="L78" s="319"/>
      <c r="M78" s="319"/>
    </row>
    <row r="79" spans="1:13" s="321" customFormat="1" ht="38.25" customHeight="1">
      <c r="A79" s="313" t="s">
        <v>1880</v>
      </c>
      <c r="B79" s="313" t="s">
        <v>1909</v>
      </c>
      <c r="C79" s="348"/>
      <c r="D79" s="314">
        <v>1</v>
      </c>
      <c r="E79" s="315">
        <v>101</v>
      </c>
      <c r="F79" s="316">
        <v>7826</v>
      </c>
      <c r="G79" s="317">
        <f t="shared" si="0"/>
        <v>7826</v>
      </c>
      <c r="H79" s="317">
        <f t="shared" si="1"/>
        <v>93912</v>
      </c>
      <c r="I79" s="320"/>
      <c r="L79" s="319"/>
      <c r="M79" s="319"/>
    </row>
    <row r="80" spans="1:13" s="321" customFormat="1" ht="38.25" customHeight="1">
      <c r="A80" s="313" t="s">
        <v>1918</v>
      </c>
      <c r="B80" s="313" t="s">
        <v>1891</v>
      </c>
      <c r="C80" s="348"/>
      <c r="D80" s="314">
        <v>1</v>
      </c>
      <c r="E80" s="315">
        <v>101</v>
      </c>
      <c r="F80" s="316">
        <v>5490</v>
      </c>
      <c r="G80" s="317">
        <f t="shared" si="0"/>
        <v>5490</v>
      </c>
      <c r="H80" s="317">
        <f t="shared" si="1"/>
        <v>65880</v>
      </c>
      <c r="I80" s="320"/>
      <c r="L80" s="319"/>
      <c r="M80" s="319"/>
    </row>
    <row r="81" spans="1:29" s="321" customFormat="1" ht="38.25" customHeight="1">
      <c r="A81" s="313" t="s">
        <v>1908</v>
      </c>
      <c r="B81" s="313" t="s">
        <v>1919</v>
      </c>
      <c r="C81" s="348"/>
      <c r="D81" s="314">
        <v>1</v>
      </c>
      <c r="E81" s="315">
        <v>101</v>
      </c>
      <c r="F81" s="316">
        <v>16000</v>
      </c>
      <c r="G81" s="317">
        <f t="shared" si="0"/>
        <v>16000</v>
      </c>
      <c r="H81" s="317">
        <f t="shared" si="1"/>
        <v>192000</v>
      </c>
      <c r="I81" s="320"/>
      <c r="L81" s="319"/>
      <c r="M81" s="319"/>
    </row>
    <row r="82" spans="1:29" s="321" customFormat="1" ht="38.25" customHeight="1">
      <c r="A82" s="313" t="s">
        <v>1908</v>
      </c>
      <c r="B82" s="313" t="s">
        <v>1920</v>
      </c>
      <c r="C82" s="348"/>
      <c r="D82" s="314">
        <v>1</v>
      </c>
      <c r="E82" s="315">
        <v>101</v>
      </c>
      <c r="F82" s="316">
        <v>16000</v>
      </c>
      <c r="G82" s="317">
        <f t="shared" si="0"/>
        <v>16000</v>
      </c>
      <c r="H82" s="317">
        <f t="shared" si="1"/>
        <v>192000</v>
      </c>
      <c r="I82" s="320"/>
      <c r="L82" s="319"/>
      <c r="M82" s="319"/>
    </row>
    <row r="83" spans="1:29" s="321" customFormat="1" ht="38.25" customHeight="1">
      <c r="A83" s="313" t="s">
        <v>1908</v>
      </c>
      <c r="B83" s="313" t="s">
        <v>1921</v>
      </c>
      <c r="C83" s="348"/>
      <c r="D83" s="314">
        <v>1</v>
      </c>
      <c r="E83" s="315">
        <v>101</v>
      </c>
      <c r="F83" s="316">
        <v>16000</v>
      </c>
      <c r="G83" s="317">
        <f t="shared" si="0"/>
        <v>16000</v>
      </c>
      <c r="H83" s="317">
        <f t="shared" si="1"/>
        <v>192000</v>
      </c>
      <c r="I83" s="320"/>
      <c r="L83" s="319"/>
      <c r="M83" s="319"/>
    </row>
    <row r="84" spans="1:29" s="321" customFormat="1" ht="38.25" customHeight="1">
      <c r="A84" s="313" t="s">
        <v>1851</v>
      </c>
      <c r="B84" s="313" t="s">
        <v>1921</v>
      </c>
      <c r="C84" s="348"/>
      <c r="D84" s="314">
        <v>1</v>
      </c>
      <c r="E84" s="315">
        <v>101</v>
      </c>
      <c r="F84" s="316">
        <v>5000</v>
      </c>
      <c r="G84" s="317">
        <f t="shared" si="0"/>
        <v>5000</v>
      </c>
      <c r="H84" s="317">
        <f t="shared" si="1"/>
        <v>60000</v>
      </c>
      <c r="I84" s="320"/>
      <c r="L84" s="319"/>
      <c r="M84" s="319"/>
    </row>
    <row r="85" spans="1:29" s="321" customFormat="1" ht="38.25" customHeight="1">
      <c r="A85" s="313" t="s">
        <v>1922</v>
      </c>
      <c r="B85" s="313" t="s">
        <v>1921</v>
      </c>
      <c r="C85" s="348"/>
      <c r="D85" s="314">
        <v>1</v>
      </c>
      <c r="E85" s="315">
        <v>101</v>
      </c>
      <c r="F85" s="316">
        <v>4000</v>
      </c>
      <c r="G85" s="317">
        <f t="shared" si="0"/>
        <v>4000</v>
      </c>
      <c r="H85" s="317">
        <f t="shared" si="1"/>
        <v>48000</v>
      </c>
      <c r="I85" s="320"/>
      <c r="L85" s="319"/>
      <c r="M85" s="319"/>
    </row>
    <row r="86" spans="1:29" s="321" customFormat="1" ht="38.25" customHeight="1">
      <c r="A86" s="313" t="s">
        <v>1908</v>
      </c>
      <c r="B86" s="313" t="s">
        <v>1923</v>
      </c>
      <c r="C86" s="348"/>
      <c r="D86" s="314">
        <v>1</v>
      </c>
      <c r="E86" s="315">
        <v>228</v>
      </c>
      <c r="F86" s="316">
        <v>26750</v>
      </c>
      <c r="G86" s="317">
        <f t="shared" si="0"/>
        <v>26750</v>
      </c>
      <c r="H86" s="317">
        <f t="shared" si="1"/>
        <v>321000</v>
      </c>
      <c r="I86" s="320"/>
      <c r="L86" s="319"/>
      <c r="M86" s="319"/>
    </row>
    <row r="87" spans="1:29" s="321" customFormat="1" ht="38.25" customHeight="1">
      <c r="A87" s="313" t="s">
        <v>1924</v>
      </c>
      <c r="B87" s="313" t="s">
        <v>1923</v>
      </c>
      <c r="C87" s="348"/>
      <c r="D87" s="314">
        <v>1</v>
      </c>
      <c r="E87" s="315">
        <v>228</v>
      </c>
      <c r="F87" s="316">
        <v>16000</v>
      </c>
      <c r="G87" s="317">
        <f t="shared" si="0"/>
        <v>16000</v>
      </c>
      <c r="H87" s="317">
        <f t="shared" si="1"/>
        <v>192000</v>
      </c>
      <c r="I87" s="320"/>
      <c r="L87" s="319"/>
      <c r="M87" s="319"/>
    </row>
    <row r="88" spans="1:29" s="321" customFormat="1" ht="38.25" customHeight="1">
      <c r="A88" s="313" t="s">
        <v>1925</v>
      </c>
      <c r="B88" s="313" t="s">
        <v>1923</v>
      </c>
      <c r="C88" s="348"/>
      <c r="D88" s="314">
        <v>2</v>
      </c>
      <c r="E88" s="315">
        <v>228</v>
      </c>
      <c r="F88" s="316">
        <v>11924</v>
      </c>
      <c r="G88" s="317">
        <f t="shared" si="0"/>
        <v>23848</v>
      </c>
      <c r="H88" s="317">
        <f t="shared" si="1"/>
        <v>286176</v>
      </c>
      <c r="I88" s="320"/>
      <c r="L88" s="319"/>
      <c r="M88" s="319"/>
    </row>
    <row r="89" spans="1:29" s="321" customFormat="1" ht="38.25" customHeight="1">
      <c r="A89" s="313" t="s">
        <v>1926</v>
      </c>
      <c r="B89" s="313" t="s">
        <v>1923</v>
      </c>
      <c r="C89" s="348"/>
      <c r="D89" s="314">
        <v>37</v>
      </c>
      <c r="E89" s="315">
        <v>228</v>
      </c>
      <c r="F89" s="316">
        <v>10252</v>
      </c>
      <c r="G89" s="317">
        <f t="shared" si="0"/>
        <v>379324</v>
      </c>
      <c r="H89" s="317">
        <f t="shared" si="1"/>
        <v>4551888</v>
      </c>
      <c r="I89" s="320"/>
      <c r="L89" s="319"/>
      <c r="M89" s="319"/>
    </row>
    <row r="90" spans="1:29" s="321" customFormat="1" ht="38.25" customHeight="1">
      <c r="A90" s="313"/>
      <c r="B90" s="313"/>
      <c r="C90" s="348"/>
      <c r="D90" s="314"/>
      <c r="E90" s="315"/>
      <c r="F90" s="316"/>
      <c r="G90" s="317"/>
      <c r="H90" s="317"/>
      <c r="I90" s="320"/>
      <c r="L90" s="319"/>
      <c r="M90" s="319"/>
    </row>
    <row r="91" spans="1:29" ht="0.75" customHeight="1">
      <c r="A91" s="322"/>
      <c r="B91" s="323"/>
      <c r="D91" s="325"/>
      <c r="E91" s="326"/>
      <c r="F91" s="327"/>
      <c r="G91" s="328"/>
      <c r="H91" s="328"/>
    </row>
    <row r="92" spans="1:29" s="329" customFormat="1" ht="24.75" customHeight="1" thickBot="1">
      <c r="A92" s="341"/>
      <c r="B92" s="342"/>
      <c r="C92" s="343"/>
      <c r="D92" s="344"/>
      <c r="E92" s="342"/>
      <c r="F92" s="345"/>
      <c r="G92" s="346" t="s">
        <v>1308</v>
      </c>
      <c r="H92" s="347">
        <f>SUM(H2:H91)</f>
        <v>19754064</v>
      </c>
      <c r="I92" s="330"/>
      <c r="L92" s="319"/>
      <c r="M92" s="319"/>
    </row>
    <row r="93" spans="1:29" ht="15.75" hidden="1" thickTop="1">
      <c r="A93" s="331"/>
      <c r="B93" s="332"/>
      <c r="D93" s="333"/>
      <c r="E93" s="332"/>
      <c r="F93" s="334"/>
      <c r="G93" s="333"/>
      <c r="H93" s="334"/>
    </row>
    <row r="94" spans="1:29" ht="15.75" hidden="1" thickTop="1">
      <c r="A94" s="331"/>
      <c r="B94" s="332"/>
      <c r="D94" s="333"/>
      <c r="E94" s="332"/>
      <c r="F94" s="334"/>
      <c r="G94" s="333"/>
      <c r="H94" s="333"/>
    </row>
    <row r="95" spans="1:29" s="335" customFormat="1" ht="13.5" hidden="1" thickTop="1">
      <c r="A95" s="331"/>
      <c r="B95" s="332"/>
      <c r="D95" s="333"/>
      <c r="E95" s="332"/>
      <c r="F95" s="334"/>
      <c r="G95" s="333"/>
      <c r="H95" s="333"/>
      <c r="I95" s="318"/>
      <c r="J95" s="319"/>
      <c r="K95" s="319"/>
      <c r="L95" s="319"/>
      <c r="M95" s="319"/>
      <c r="N95" s="319"/>
      <c r="O95" s="319"/>
      <c r="P95" s="319"/>
      <c r="Q95" s="319"/>
      <c r="R95" s="319"/>
      <c r="S95" s="319"/>
      <c r="T95" s="319"/>
      <c r="U95" s="319"/>
      <c r="V95" s="319"/>
      <c r="W95" s="319"/>
      <c r="X95" s="319"/>
      <c r="Y95" s="319"/>
      <c r="Z95" s="319"/>
      <c r="AA95" s="319"/>
      <c r="AB95" s="319"/>
      <c r="AC95" s="319"/>
    </row>
    <row r="96" spans="1:29" s="335" customFormat="1" ht="13.5" hidden="1" thickTop="1">
      <c r="A96" s="319"/>
      <c r="B96" s="319"/>
      <c r="E96" s="336"/>
      <c r="F96" s="337"/>
      <c r="I96" s="318"/>
      <c r="J96" s="319"/>
      <c r="K96" s="319"/>
      <c r="L96" s="319"/>
      <c r="M96" s="319"/>
      <c r="N96" s="319"/>
      <c r="O96" s="319"/>
      <c r="P96" s="319"/>
      <c r="Q96" s="319"/>
      <c r="R96" s="319"/>
      <c r="S96" s="319"/>
      <c r="T96" s="319"/>
      <c r="U96" s="319"/>
      <c r="V96" s="319"/>
      <c r="W96" s="319"/>
      <c r="X96" s="319"/>
      <c r="Y96" s="319"/>
      <c r="Z96" s="319"/>
      <c r="AA96" s="319"/>
      <c r="AB96" s="319"/>
      <c r="AC96" s="319"/>
    </row>
    <row r="97" spans="1:29" s="335" customFormat="1" ht="13.5" hidden="1" thickTop="1">
      <c r="A97" s="319"/>
      <c r="B97" s="319"/>
      <c r="E97" s="336"/>
      <c r="F97" s="337"/>
      <c r="I97" s="318"/>
      <c r="J97" s="319"/>
      <c r="K97" s="319"/>
      <c r="L97" s="319"/>
      <c r="M97" s="319"/>
      <c r="N97" s="319"/>
      <c r="O97" s="319"/>
      <c r="P97" s="319"/>
      <c r="Q97" s="319"/>
      <c r="R97" s="319"/>
      <c r="S97" s="319"/>
      <c r="T97" s="319"/>
      <c r="U97" s="319"/>
      <c r="V97" s="319"/>
      <c r="W97" s="319"/>
      <c r="X97" s="319"/>
      <c r="Y97" s="319"/>
      <c r="Z97" s="319"/>
      <c r="AA97" s="319"/>
      <c r="AB97" s="319"/>
      <c r="AC97" s="319"/>
    </row>
    <row r="98" spans="1:29" s="335" customFormat="1" ht="13.5" hidden="1" thickTop="1">
      <c r="A98" s="319"/>
      <c r="B98" s="319"/>
      <c r="E98" s="336"/>
      <c r="F98" s="337"/>
      <c r="I98" s="318"/>
      <c r="J98" s="319"/>
      <c r="K98" s="319"/>
      <c r="L98" s="319"/>
      <c r="M98" s="319"/>
      <c r="N98" s="319"/>
      <c r="O98" s="319"/>
      <c r="P98" s="319"/>
      <c r="Q98" s="319"/>
      <c r="R98" s="319"/>
      <c r="S98" s="319"/>
      <c r="T98" s="319"/>
      <c r="U98" s="319"/>
      <c r="V98" s="319"/>
      <c r="W98" s="319"/>
      <c r="X98" s="319"/>
      <c r="Y98" s="319"/>
      <c r="Z98" s="319"/>
      <c r="AA98" s="319"/>
      <c r="AB98" s="319"/>
      <c r="AC98" s="319"/>
    </row>
    <row r="99" spans="1:29" s="335" customFormat="1" ht="13.5" hidden="1" thickTop="1">
      <c r="A99" s="319"/>
      <c r="B99" s="319"/>
      <c r="E99" s="336"/>
      <c r="F99" s="337"/>
      <c r="I99" s="318"/>
      <c r="J99" s="319"/>
      <c r="K99" s="319"/>
      <c r="L99" s="319"/>
      <c r="M99" s="319"/>
      <c r="N99" s="319"/>
      <c r="O99" s="319"/>
      <c r="P99" s="319"/>
      <c r="Q99" s="319"/>
      <c r="R99" s="319"/>
      <c r="S99" s="319"/>
      <c r="T99" s="319"/>
      <c r="U99" s="319"/>
      <c r="V99" s="319"/>
      <c r="W99" s="319"/>
      <c r="X99" s="319"/>
      <c r="Y99" s="319"/>
      <c r="Z99" s="319"/>
      <c r="AA99" s="319"/>
      <c r="AB99" s="319"/>
      <c r="AC99" s="319"/>
    </row>
    <row r="100" spans="1:29" s="335" customFormat="1" ht="13.5" hidden="1" thickTop="1">
      <c r="A100" s="319"/>
      <c r="B100" s="319"/>
      <c r="E100" s="336"/>
      <c r="F100" s="337"/>
      <c r="I100" s="318"/>
      <c r="J100" s="319"/>
      <c r="K100" s="319"/>
      <c r="L100" s="319"/>
      <c r="M100" s="319"/>
      <c r="N100" s="319"/>
      <c r="O100" s="319"/>
      <c r="P100" s="319"/>
      <c r="Q100" s="319"/>
      <c r="R100" s="319"/>
      <c r="S100" s="319"/>
      <c r="T100" s="319"/>
      <c r="U100" s="319"/>
      <c r="V100" s="319"/>
      <c r="W100" s="319"/>
      <c r="X100" s="319"/>
      <c r="Y100" s="319"/>
      <c r="Z100" s="319"/>
      <c r="AA100" s="319"/>
      <c r="AB100" s="319"/>
      <c r="AC100" s="319"/>
    </row>
    <row r="101" spans="1:29" s="335" customFormat="1" ht="13.5" hidden="1" thickTop="1">
      <c r="A101" s="319"/>
      <c r="B101" s="319"/>
      <c r="E101" s="336"/>
      <c r="F101" s="337"/>
      <c r="I101" s="318"/>
      <c r="J101" s="319"/>
      <c r="K101" s="319"/>
      <c r="L101" s="319"/>
      <c r="M101" s="319"/>
      <c r="N101" s="319"/>
      <c r="O101" s="319"/>
      <c r="P101" s="319"/>
      <c r="Q101" s="319"/>
      <c r="R101" s="319"/>
      <c r="S101" s="319"/>
      <c r="T101" s="319"/>
      <c r="U101" s="319"/>
      <c r="V101" s="319"/>
      <c r="W101" s="319"/>
      <c r="X101" s="319"/>
      <c r="Y101" s="319"/>
      <c r="Z101" s="319"/>
      <c r="AA101" s="319"/>
      <c r="AB101" s="319"/>
      <c r="AC101" s="319"/>
    </row>
    <row r="102" spans="1:29" s="335" customFormat="1" ht="13.5" hidden="1" thickTop="1">
      <c r="A102" s="319"/>
      <c r="B102" s="319"/>
      <c r="E102" s="336"/>
      <c r="F102" s="337"/>
      <c r="I102" s="318"/>
      <c r="J102" s="319"/>
      <c r="K102" s="319"/>
      <c r="L102" s="319"/>
      <c r="M102" s="319"/>
      <c r="N102" s="319"/>
      <c r="O102" s="319"/>
      <c r="P102" s="319"/>
      <c r="Q102" s="319"/>
      <c r="R102" s="319"/>
      <c r="S102" s="319"/>
      <c r="T102" s="319"/>
      <c r="U102" s="319"/>
      <c r="V102" s="319"/>
      <c r="W102" s="319"/>
      <c r="X102" s="319"/>
      <c r="Y102" s="319"/>
      <c r="Z102" s="319"/>
      <c r="AA102" s="319"/>
      <c r="AB102" s="319"/>
      <c r="AC102" s="319"/>
    </row>
    <row r="103" spans="1:29" s="335" customFormat="1" ht="13.5" hidden="1" thickTop="1">
      <c r="A103" s="319"/>
      <c r="B103" s="319"/>
      <c r="E103" s="336"/>
      <c r="F103" s="337"/>
      <c r="I103" s="318"/>
      <c r="J103" s="319"/>
      <c r="K103" s="319"/>
      <c r="L103" s="319"/>
      <c r="M103" s="319"/>
      <c r="N103" s="319"/>
      <c r="O103" s="319"/>
      <c r="P103" s="319"/>
      <c r="Q103" s="319"/>
      <c r="R103" s="319"/>
      <c r="S103" s="319"/>
      <c r="T103" s="319"/>
      <c r="U103" s="319"/>
      <c r="V103" s="319"/>
      <c r="W103" s="319"/>
      <c r="X103" s="319"/>
      <c r="Y103" s="319"/>
      <c r="Z103" s="319"/>
      <c r="AA103" s="319"/>
      <c r="AB103" s="319"/>
      <c r="AC103" s="319"/>
    </row>
    <row r="104" spans="1:29" s="335" customFormat="1" ht="13.5" hidden="1" thickTop="1">
      <c r="A104" s="319"/>
      <c r="B104" s="319"/>
      <c r="E104" s="336"/>
      <c r="F104" s="337"/>
      <c r="I104" s="318"/>
      <c r="J104" s="319"/>
      <c r="K104" s="319"/>
      <c r="L104" s="319"/>
      <c r="M104" s="319"/>
      <c r="N104" s="319"/>
      <c r="O104" s="319"/>
      <c r="P104" s="319"/>
      <c r="Q104" s="319"/>
      <c r="R104" s="319"/>
      <c r="S104" s="319"/>
      <c r="T104" s="319"/>
      <c r="U104" s="319"/>
      <c r="V104" s="319"/>
      <c r="W104" s="319"/>
      <c r="X104" s="319"/>
      <c r="Y104" s="319"/>
      <c r="Z104" s="319"/>
      <c r="AA104" s="319"/>
      <c r="AB104" s="319"/>
      <c r="AC104" s="319"/>
    </row>
    <row r="105" spans="1:29" s="335" customFormat="1" ht="13.5" hidden="1" thickTop="1">
      <c r="A105" s="319"/>
      <c r="B105" s="319"/>
      <c r="E105" s="336"/>
      <c r="F105" s="337"/>
      <c r="I105" s="318"/>
      <c r="J105" s="319"/>
      <c r="K105" s="319"/>
      <c r="L105" s="319"/>
      <c r="M105" s="319"/>
      <c r="N105" s="319"/>
      <c r="O105" s="319"/>
      <c r="P105" s="319"/>
      <c r="Q105" s="319"/>
      <c r="R105" s="319"/>
      <c r="S105" s="319"/>
      <c r="T105" s="319"/>
      <c r="U105" s="319"/>
      <c r="V105" s="319"/>
      <c r="W105" s="319"/>
      <c r="X105" s="319"/>
      <c r="Y105" s="319"/>
      <c r="Z105" s="319"/>
      <c r="AA105" s="319"/>
      <c r="AB105" s="319"/>
      <c r="AC105" s="319"/>
    </row>
    <row r="106" spans="1:29" s="335" customFormat="1" ht="13.5" hidden="1" thickTop="1">
      <c r="A106" s="319"/>
      <c r="B106" s="319"/>
      <c r="E106" s="336"/>
      <c r="F106" s="337"/>
      <c r="I106" s="318"/>
      <c r="J106" s="319"/>
      <c r="K106" s="319"/>
      <c r="L106" s="319"/>
      <c r="M106" s="319"/>
      <c r="N106" s="319"/>
      <c r="O106" s="319"/>
      <c r="P106" s="319"/>
      <c r="Q106" s="319"/>
      <c r="R106" s="319"/>
      <c r="S106" s="319"/>
      <c r="T106" s="319"/>
      <c r="U106" s="319"/>
      <c r="V106" s="319"/>
      <c r="W106" s="319"/>
      <c r="X106" s="319"/>
      <c r="Y106" s="319"/>
      <c r="Z106" s="319"/>
      <c r="AA106" s="319"/>
      <c r="AB106" s="319"/>
      <c r="AC106" s="319"/>
    </row>
    <row r="107" spans="1:29" s="335" customFormat="1" ht="13.5" hidden="1" thickTop="1">
      <c r="A107" s="319"/>
      <c r="B107" s="319"/>
      <c r="E107" s="336"/>
      <c r="F107" s="337"/>
      <c r="I107" s="318"/>
      <c r="J107" s="319"/>
      <c r="K107" s="319"/>
      <c r="L107" s="319"/>
      <c r="M107" s="319"/>
      <c r="N107" s="319"/>
      <c r="O107" s="319"/>
      <c r="P107" s="319"/>
      <c r="Q107" s="319"/>
      <c r="R107" s="319"/>
      <c r="S107" s="319"/>
      <c r="T107" s="319"/>
      <c r="U107" s="319"/>
      <c r="V107" s="319"/>
      <c r="W107" s="319"/>
      <c r="X107" s="319"/>
      <c r="Y107" s="319"/>
      <c r="Z107" s="319"/>
      <c r="AA107" s="319"/>
      <c r="AB107" s="319"/>
      <c r="AC107" s="319"/>
    </row>
    <row r="108" spans="1:29" s="335" customFormat="1" ht="13.5" hidden="1" thickTop="1">
      <c r="A108" s="319"/>
      <c r="B108" s="319"/>
      <c r="E108" s="336"/>
      <c r="F108" s="337"/>
      <c r="I108" s="318"/>
      <c r="J108" s="319"/>
      <c r="K108" s="319"/>
      <c r="L108" s="319"/>
      <c r="M108" s="319"/>
      <c r="N108" s="319"/>
      <c r="O108" s="319"/>
      <c r="P108" s="319"/>
      <c r="Q108" s="319"/>
      <c r="R108" s="319"/>
      <c r="S108" s="319"/>
      <c r="T108" s="319"/>
      <c r="U108" s="319"/>
      <c r="V108" s="319"/>
      <c r="W108" s="319"/>
      <c r="X108" s="319"/>
      <c r="Y108" s="319"/>
      <c r="Z108" s="319"/>
      <c r="AA108" s="319"/>
      <c r="AB108" s="319"/>
      <c r="AC108" s="319"/>
    </row>
    <row r="109" spans="1:29" s="335" customFormat="1" ht="13.5" hidden="1" thickTop="1">
      <c r="A109" s="319"/>
      <c r="B109" s="319"/>
      <c r="E109" s="336"/>
      <c r="F109" s="337"/>
      <c r="I109" s="318"/>
      <c r="J109" s="319"/>
      <c r="K109" s="319"/>
      <c r="L109" s="319"/>
      <c r="M109" s="319"/>
      <c r="N109" s="319"/>
      <c r="O109" s="319"/>
      <c r="P109" s="319"/>
      <c r="Q109" s="319"/>
      <c r="R109" s="319"/>
      <c r="S109" s="319"/>
      <c r="T109" s="319"/>
      <c r="U109" s="319"/>
      <c r="V109" s="319"/>
      <c r="W109" s="319"/>
      <c r="X109" s="319"/>
      <c r="Y109" s="319"/>
      <c r="Z109" s="319"/>
      <c r="AA109" s="319"/>
      <c r="AB109" s="319"/>
      <c r="AC109" s="319"/>
    </row>
    <row r="110" spans="1:29" s="335" customFormat="1" ht="13.5" hidden="1" thickTop="1">
      <c r="A110" s="319"/>
      <c r="B110" s="319"/>
      <c r="E110" s="336"/>
      <c r="F110" s="337"/>
      <c r="I110" s="318"/>
      <c r="J110" s="319"/>
      <c r="K110" s="319"/>
      <c r="L110" s="319"/>
      <c r="M110" s="319"/>
      <c r="N110" s="319"/>
      <c r="O110" s="319"/>
      <c r="P110" s="319"/>
      <c r="Q110" s="319"/>
      <c r="R110" s="319"/>
      <c r="S110" s="319"/>
      <c r="T110" s="319"/>
      <c r="U110" s="319"/>
      <c r="V110" s="319"/>
      <c r="W110" s="319"/>
      <c r="X110" s="319"/>
      <c r="Y110" s="319"/>
      <c r="Z110" s="319"/>
      <c r="AA110" s="319"/>
      <c r="AB110" s="319"/>
      <c r="AC110" s="319"/>
    </row>
    <row r="111" spans="1:29" ht="15.75" hidden="1" thickTop="1"/>
    <row r="112" spans="1:29" ht="15.75" hidden="1" thickTop="1"/>
    <row r="113" ht="15.75" hidden="1" thickTop="1"/>
    <row r="114" ht="15.75" hidden="1" thickTop="1"/>
    <row r="115" ht="15.75" hidden="1" thickTop="1"/>
    <row r="116" ht="15.75" hidden="1" thickTop="1"/>
    <row r="117" ht="15.75" hidden="1" thickTop="1"/>
    <row r="118" ht="15.75" hidden="1" thickTop="1"/>
    <row r="119" ht="15.75" hidden="1" thickTop="1"/>
    <row r="120" ht="15.75" hidden="1" thickTop="1"/>
    <row r="121" ht="15.75" hidden="1" thickTop="1"/>
    <row r="122" ht="15.75" hidden="1" thickTop="1"/>
    <row r="123" ht="15.75" hidden="1" thickTop="1"/>
    <row r="124" ht="15.75" hidden="1" thickTop="1"/>
    <row r="125" ht="15.75" hidden="1" thickTop="1"/>
    <row r="126" ht="15.75" hidden="1" thickTop="1"/>
    <row r="127" ht="15.75" hidden="1" thickTop="1"/>
    <row r="128" ht="15.75" hidden="1" thickTop="1"/>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sheetData>
  <sheetProtection password="D38D" sheet="1" objects="1" scenarios="1" insertRows="0" deleteRows="0"/>
  <mergeCells count="5">
    <mergeCell ref="A1:A2"/>
    <mergeCell ref="B1:B2"/>
    <mergeCell ref="E1:E2"/>
    <mergeCell ref="D1:D2"/>
    <mergeCell ref="F1:H1"/>
  </mergeCells>
  <dataValidations count="29">
    <dataValidation type="list" allowBlank="1" showInputMessage="1" showErrorMessage="1" errorTitle="Error en el dato introducido" error="Se ingreso una referencia distinta a &quot;P&quot;, &quot;I&quot; o &quot;F&quot; en el origen del recurso de la plaza." prompt="Selecciona o captura la incial si la plaza se paga:_x000a_&quot;P&quot; cuando corresponda al tipo de recurso Propios._x000a_&quot;I&quot; cuando corresponda al tipo de recurso Infraestructura._x000a_&quot;F&quot; cuando corresponde al tipo de recurso Fortalecimiento." sqref="WVA983097:WVA983131 WLE983097:WLE983131 WBI983097:WBI983131 VRM983097:VRM983131 VHQ983097:VHQ983131 UXU983097:UXU983131 UNY983097:UNY983131 UEC983097:UEC983131 TUG983097:TUG983131 TKK983097:TKK983131 TAO983097:TAO983131 SQS983097:SQS983131 SGW983097:SGW983131 RXA983097:RXA983131 RNE983097:RNE983131 RDI983097:RDI983131 QTM983097:QTM983131 QJQ983097:QJQ983131 PZU983097:PZU983131 PPY983097:PPY983131 PGC983097:PGC983131 OWG983097:OWG983131 OMK983097:OMK983131 OCO983097:OCO983131 NSS983097:NSS983131 NIW983097:NIW983131 MZA983097:MZA983131 MPE983097:MPE983131 MFI983097:MFI983131 LVM983097:LVM983131 LLQ983097:LLQ983131 LBU983097:LBU983131 KRY983097:KRY983131 KIC983097:KIC983131 JYG983097:JYG983131 JOK983097:JOK983131 JEO983097:JEO983131 IUS983097:IUS983131 IKW983097:IKW983131 IBA983097:IBA983131 HRE983097:HRE983131 HHI983097:HHI983131 GXM983097:GXM983131 GNQ983097:GNQ983131 GDU983097:GDU983131 FTY983097:FTY983131 FKC983097:FKC983131 FAG983097:FAG983131 EQK983097:EQK983131 EGO983097:EGO983131 DWS983097:DWS983131 DMW983097:DMW983131 DDA983097:DDA983131 CTE983097:CTE983131 CJI983097:CJI983131 BZM983097:BZM983131 BPQ983097:BPQ983131 BFU983097:BFU983131 AVY983097:AVY983131 AMC983097:AMC983131 ACG983097:ACG983131 SK983097:SK983131 IO983097:IO983131 WVA917561:WVA917595 WLE917561:WLE917595 WBI917561:WBI917595 VRM917561:VRM917595 VHQ917561:VHQ917595 UXU917561:UXU917595 UNY917561:UNY917595 UEC917561:UEC917595 TUG917561:TUG917595 TKK917561:TKK917595 TAO917561:TAO917595 SQS917561:SQS917595 SGW917561:SGW917595 RXA917561:RXA917595 RNE917561:RNE917595 RDI917561:RDI917595 QTM917561:QTM917595 QJQ917561:QJQ917595 PZU917561:PZU917595 PPY917561:PPY917595 PGC917561:PGC917595 OWG917561:OWG917595 OMK917561:OMK917595 OCO917561:OCO917595 NSS917561:NSS917595 NIW917561:NIW917595 MZA917561:MZA917595 MPE917561:MPE917595 MFI917561:MFI917595 LVM917561:LVM917595 LLQ917561:LLQ917595 LBU917561:LBU917595 KRY917561:KRY917595 KIC917561:KIC917595 JYG917561:JYG917595 JOK917561:JOK917595 JEO917561:JEO917595 IUS917561:IUS917595 IKW917561:IKW917595 IBA917561:IBA917595 HRE917561:HRE917595 HHI917561:HHI917595 GXM917561:GXM917595 GNQ917561:GNQ917595 GDU917561:GDU917595 FTY917561:FTY917595 FKC917561:FKC917595 FAG917561:FAG917595 EQK917561:EQK917595 EGO917561:EGO917595 DWS917561:DWS917595 DMW917561:DMW917595 DDA917561:DDA917595 CTE917561:CTE917595 CJI917561:CJI917595 BZM917561:BZM917595 BPQ917561:BPQ917595 BFU917561:BFU917595 AVY917561:AVY917595 AMC917561:AMC917595 ACG917561:ACG917595 SK917561:SK917595 IO917561:IO917595 WVA852025:WVA852059 WLE852025:WLE852059 WBI852025:WBI852059 VRM852025:VRM852059 VHQ852025:VHQ852059 UXU852025:UXU852059 UNY852025:UNY852059 UEC852025:UEC852059 TUG852025:TUG852059 TKK852025:TKK852059 TAO852025:TAO852059 SQS852025:SQS852059 SGW852025:SGW852059 RXA852025:RXA852059 RNE852025:RNE852059 RDI852025:RDI852059 QTM852025:QTM852059 QJQ852025:QJQ852059 PZU852025:PZU852059 PPY852025:PPY852059 PGC852025:PGC852059 OWG852025:OWG852059 OMK852025:OMK852059 OCO852025:OCO852059 NSS852025:NSS852059 NIW852025:NIW852059 MZA852025:MZA852059 MPE852025:MPE852059 MFI852025:MFI852059 LVM852025:LVM852059 LLQ852025:LLQ852059 LBU852025:LBU852059 KRY852025:KRY852059 KIC852025:KIC852059 JYG852025:JYG852059 JOK852025:JOK852059 JEO852025:JEO852059 IUS852025:IUS852059 IKW852025:IKW852059 IBA852025:IBA852059 HRE852025:HRE852059 HHI852025:HHI852059 GXM852025:GXM852059 GNQ852025:GNQ852059 GDU852025:GDU852059 FTY852025:FTY852059 FKC852025:FKC852059 FAG852025:FAG852059 EQK852025:EQK852059 EGO852025:EGO852059 DWS852025:DWS852059 DMW852025:DMW852059 DDA852025:DDA852059 CTE852025:CTE852059 CJI852025:CJI852059 BZM852025:BZM852059 BPQ852025:BPQ852059 BFU852025:BFU852059 AVY852025:AVY852059 AMC852025:AMC852059 ACG852025:ACG852059 SK852025:SK852059 IO852025:IO852059 WVA786489:WVA786523 WLE786489:WLE786523 WBI786489:WBI786523 VRM786489:VRM786523 VHQ786489:VHQ786523 UXU786489:UXU786523 UNY786489:UNY786523 UEC786489:UEC786523 TUG786489:TUG786523 TKK786489:TKK786523 TAO786489:TAO786523 SQS786489:SQS786523 SGW786489:SGW786523 RXA786489:RXA786523 RNE786489:RNE786523 RDI786489:RDI786523 QTM786489:QTM786523 QJQ786489:QJQ786523 PZU786489:PZU786523 PPY786489:PPY786523 PGC786489:PGC786523 OWG786489:OWG786523 OMK786489:OMK786523 OCO786489:OCO786523 NSS786489:NSS786523 NIW786489:NIW786523 MZA786489:MZA786523 MPE786489:MPE786523 MFI786489:MFI786523 LVM786489:LVM786523 LLQ786489:LLQ786523 LBU786489:LBU786523 KRY786489:KRY786523 KIC786489:KIC786523 JYG786489:JYG786523 JOK786489:JOK786523 JEO786489:JEO786523 IUS786489:IUS786523 IKW786489:IKW786523 IBA786489:IBA786523 HRE786489:HRE786523 HHI786489:HHI786523 GXM786489:GXM786523 GNQ786489:GNQ786523 GDU786489:GDU786523 FTY786489:FTY786523 FKC786489:FKC786523 FAG786489:FAG786523 EQK786489:EQK786523 EGO786489:EGO786523 DWS786489:DWS786523 DMW786489:DMW786523 DDA786489:DDA786523 CTE786489:CTE786523 CJI786489:CJI786523 BZM786489:BZM786523 BPQ786489:BPQ786523 BFU786489:BFU786523 AVY786489:AVY786523 AMC786489:AMC786523 ACG786489:ACG786523 SK786489:SK786523 IO786489:IO786523 WVA720953:WVA720987 WLE720953:WLE720987 WBI720953:WBI720987 VRM720953:VRM720987 VHQ720953:VHQ720987 UXU720953:UXU720987 UNY720953:UNY720987 UEC720953:UEC720987 TUG720953:TUG720987 TKK720953:TKK720987 TAO720953:TAO720987 SQS720953:SQS720987 SGW720953:SGW720987 RXA720953:RXA720987 RNE720953:RNE720987 RDI720953:RDI720987 QTM720953:QTM720987 QJQ720953:QJQ720987 PZU720953:PZU720987 PPY720953:PPY720987 PGC720953:PGC720987 OWG720953:OWG720987 OMK720953:OMK720987 OCO720953:OCO720987 NSS720953:NSS720987 NIW720953:NIW720987 MZA720953:MZA720987 MPE720953:MPE720987 MFI720953:MFI720987 LVM720953:LVM720987 LLQ720953:LLQ720987 LBU720953:LBU720987 KRY720953:KRY720987 KIC720953:KIC720987 JYG720953:JYG720987 JOK720953:JOK720987 JEO720953:JEO720987 IUS720953:IUS720987 IKW720953:IKW720987 IBA720953:IBA720987 HRE720953:HRE720987 HHI720953:HHI720987 GXM720953:GXM720987 GNQ720953:GNQ720987 GDU720953:GDU720987 FTY720953:FTY720987 FKC720953:FKC720987 FAG720953:FAG720987 EQK720953:EQK720987 EGO720953:EGO720987 DWS720953:DWS720987 DMW720953:DMW720987 DDA720953:DDA720987 CTE720953:CTE720987 CJI720953:CJI720987 BZM720953:BZM720987 BPQ720953:BPQ720987 BFU720953:BFU720987 AVY720953:AVY720987 AMC720953:AMC720987 ACG720953:ACG720987 SK720953:SK720987 IO720953:IO720987 WVA655417:WVA655451 WLE655417:WLE655451 WBI655417:WBI655451 VRM655417:VRM655451 VHQ655417:VHQ655451 UXU655417:UXU655451 UNY655417:UNY655451 UEC655417:UEC655451 TUG655417:TUG655451 TKK655417:TKK655451 TAO655417:TAO655451 SQS655417:SQS655451 SGW655417:SGW655451 RXA655417:RXA655451 RNE655417:RNE655451 RDI655417:RDI655451 QTM655417:QTM655451 QJQ655417:QJQ655451 PZU655417:PZU655451 PPY655417:PPY655451 PGC655417:PGC655451 OWG655417:OWG655451 OMK655417:OMK655451 OCO655417:OCO655451 NSS655417:NSS655451 NIW655417:NIW655451 MZA655417:MZA655451 MPE655417:MPE655451 MFI655417:MFI655451 LVM655417:LVM655451 LLQ655417:LLQ655451 LBU655417:LBU655451 KRY655417:KRY655451 KIC655417:KIC655451 JYG655417:JYG655451 JOK655417:JOK655451 JEO655417:JEO655451 IUS655417:IUS655451 IKW655417:IKW655451 IBA655417:IBA655451 HRE655417:HRE655451 HHI655417:HHI655451 GXM655417:GXM655451 GNQ655417:GNQ655451 GDU655417:GDU655451 FTY655417:FTY655451 FKC655417:FKC655451 FAG655417:FAG655451 EQK655417:EQK655451 EGO655417:EGO655451 DWS655417:DWS655451 DMW655417:DMW655451 DDA655417:DDA655451 CTE655417:CTE655451 CJI655417:CJI655451 BZM655417:BZM655451 BPQ655417:BPQ655451 BFU655417:BFU655451 AVY655417:AVY655451 AMC655417:AMC655451 ACG655417:ACG655451 SK655417:SK655451 IO655417:IO655451 WVA589881:WVA589915 WLE589881:WLE589915 WBI589881:WBI589915 VRM589881:VRM589915 VHQ589881:VHQ589915 UXU589881:UXU589915 UNY589881:UNY589915 UEC589881:UEC589915 TUG589881:TUG589915 TKK589881:TKK589915 TAO589881:TAO589915 SQS589881:SQS589915 SGW589881:SGW589915 RXA589881:RXA589915 RNE589881:RNE589915 RDI589881:RDI589915 QTM589881:QTM589915 QJQ589881:QJQ589915 PZU589881:PZU589915 PPY589881:PPY589915 PGC589881:PGC589915 OWG589881:OWG589915 OMK589881:OMK589915 OCO589881:OCO589915 NSS589881:NSS589915 NIW589881:NIW589915 MZA589881:MZA589915 MPE589881:MPE589915 MFI589881:MFI589915 LVM589881:LVM589915 LLQ589881:LLQ589915 LBU589881:LBU589915 KRY589881:KRY589915 KIC589881:KIC589915 JYG589881:JYG589915 JOK589881:JOK589915 JEO589881:JEO589915 IUS589881:IUS589915 IKW589881:IKW589915 IBA589881:IBA589915 HRE589881:HRE589915 HHI589881:HHI589915 GXM589881:GXM589915 GNQ589881:GNQ589915 GDU589881:GDU589915 FTY589881:FTY589915 FKC589881:FKC589915 FAG589881:FAG589915 EQK589881:EQK589915 EGO589881:EGO589915 DWS589881:DWS589915 DMW589881:DMW589915 DDA589881:DDA589915 CTE589881:CTE589915 CJI589881:CJI589915 BZM589881:BZM589915 BPQ589881:BPQ589915 BFU589881:BFU589915 AVY589881:AVY589915 AMC589881:AMC589915 ACG589881:ACG589915 SK589881:SK589915 IO589881:IO589915 WVA524345:WVA524379 WLE524345:WLE524379 WBI524345:WBI524379 VRM524345:VRM524379 VHQ524345:VHQ524379 UXU524345:UXU524379 UNY524345:UNY524379 UEC524345:UEC524379 TUG524345:TUG524379 TKK524345:TKK524379 TAO524345:TAO524379 SQS524345:SQS524379 SGW524345:SGW524379 RXA524345:RXA524379 RNE524345:RNE524379 RDI524345:RDI524379 QTM524345:QTM524379 QJQ524345:QJQ524379 PZU524345:PZU524379 PPY524345:PPY524379 PGC524345:PGC524379 OWG524345:OWG524379 OMK524345:OMK524379 OCO524345:OCO524379 NSS524345:NSS524379 NIW524345:NIW524379 MZA524345:MZA524379 MPE524345:MPE524379 MFI524345:MFI524379 LVM524345:LVM524379 LLQ524345:LLQ524379 LBU524345:LBU524379 KRY524345:KRY524379 KIC524345:KIC524379 JYG524345:JYG524379 JOK524345:JOK524379 JEO524345:JEO524379 IUS524345:IUS524379 IKW524345:IKW524379 IBA524345:IBA524379 HRE524345:HRE524379 HHI524345:HHI524379 GXM524345:GXM524379 GNQ524345:GNQ524379 GDU524345:GDU524379 FTY524345:FTY524379 FKC524345:FKC524379 FAG524345:FAG524379 EQK524345:EQK524379 EGO524345:EGO524379 DWS524345:DWS524379 DMW524345:DMW524379 DDA524345:DDA524379 CTE524345:CTE524379 CJI524345:CJI524379 BZM524345:BZM524379 BPQ524345:BPQ524379 BFU524345:BFU524379 AVY524345:AVY524379 AMC524345:AMC524379 ACG524345:ACG524379 SK524345:SK524379 IO524345:IO524379 WVA458809:WVA458843 WLE458809:WLE458843 WBI458809:WBI458843 VRM458809:VRM458843 VHQ458809:VHQ458843 UXU458809:UXU458843 UNY458809:UNY458843 UEC458809:UEC458843 TUG458809:TUG458843 TKK458809:TKK458843 TAO458809:TAO458843 SQS458809:SQS458843 SGW458809:SGW458843 RXA458809:RXA458843 RNE458809:RNE458843 RDI458809:RDI458843 QTM458809:QTM458843 QJQ458809:QJQ458843 PZU458809:PZU458843 PPY458809:PPY458843 PGC458809:PGC458843 OWG458809:OWG458843 OMK458809:OMK458843 OCO458809:OCO458843 NSS458809:NSS458843 NIW458809:NIW458843 MZA458809:MZA458843 MPE458809:MPE458843 MFI458809:MFI458843 LVM458809:LVM458843 LLQ458809:LLQ458843 LBU458809:LBU458843 KRY458809:KRY458843 KIC458809:KIC458843 JYG458809:JYG458843 JOK458809:JOK458843 JEO458809:JEO458843 IUS458809:IUS458843 IKW458809:IKW458843 IBA458809:IBA458843 HRE458809:HRE458843 HHI458809:HHI458843 GXM458809:GXM458843 GNQ458809:GNQ458843 GDU458809:GDU458843 FTY458809:FTY458843 FKC458809:FKC458843 FAG458809:FAG458843 EQK458809:EQK458843 EGO458809:EGO458843 DWS458809:DWS458843 DMW458809:DMW458843 DDA458809:DDA458843 CTE458809:CTE458843 CJI458809:CJI458843 BZM458809:BZM458843 BPQ458809:BPQ458843 BFU458809:BFU458843 AVY458809:AVY458843 AMC458809:AMC458843 ACG458809:ACG458843 SK458809:SK458843 IO458809:IO458843 WVA393273:WVA393307 WLE393273:WLE393307 WBI393273:WBI393307 VRM393273:VRM393307 VHQ393273:VHQ393307 UXU393273:UXU393307 UNY393273:UNY393307 UEC393273:UEC393307 TUG393273:TUG393307 TKK393273:TKK393307 TAO393273:TAO393307 SQS393273:SQS393307 SGW393273:SGW393307 RXA393273:RXA393307 RNE393273:RNE393307 RDI393273:RDI393307 QTM393273:QTM393307 QJQ393273:QJQ393307 PZU393273:PZU393307 PPY393273:PPY393307 PGC393273:PGC393307 OWG393273:OWG393307 OMK393273:OMK393307 OCO393273:OCO393307 NSS393273:NSS393307 NIW393273:NIW393307 MZA393273:MZA393307 MPE393273:MPE393307 MFI393273:MFI393307 LVM393273:LVM393307 LLQ393273:LLQ393307 LBU393273:LBU393307 KRY393273:KRY393307 KIC393273:KIC393307 JYG393273:JYG393307 JOK393273:JOK393307 JEO393273:JEO393307 IUS393273:IUS393307 IKW393273:IKW393307 IBA393273:IBA393307 HRE393273:HRE393307 HHI393273:HHI393307 GXM393273:GXM393307 GNQ393273:GNQ393307 GDU393273:GDU393307 FTY393273:FTY393307 FKC393273:FKC393307 FAG393273:FAG393307 EQK393273:EQK393307 EGO393273:EGO393307 DWS393273:DWS393307 DMW393273:DMW393307 DDA393273:DDA393307 CTE393273:CTE393307 CJI393273:CJI393307 BZM393273:BZM393307 BPQ393273:BPQ393307 BFU393273:BFU393307 AVY393273:AVY393307 AMC393273:AMC393307 ACG393273:ACG393307 SK393273:SK393307 IO393273:IO393307 WVA327737:WVA327771 WLE327737:WLE327771 WBI327737:WBI327771 VRM327737:VRM327771 VHQ327737:VHQ327771 UXU327737:UXU327771 UNY327737:UNY327771 UEC327737:UEC327771 TUG327737:TUG327771 TKK327737:TKK327771 TAO327737:TAO327771 SQS327737:SQS327771 SGW327737:SGW327771 RXA327737:RXA327771 RNE327737:RNE327771 RDI327737:RDI327771 QTM327737:QTM327771 QJQ327737:QJQ327771 PZU327737:PZU327771 PPY327737:PPY327771 PGC327737:PGC327771 OWG327737:OWG327771 OMK327737:OMK327771 OCO327737:OCO327771 NSS327737:NSS327771 NIW327737:NIW327771 MZA327737:MZA327771 MPE327737:MPE327771 MFI327737:MFI327771 LVM327737:LVM327771 LLQ327737:LLQ327771 LBU327737:LBU327771 KRY327737:KRY327771 KIC327737:KIC327771 JYG327737:JYG327771 JOK327737:JOK327771 JEO327737:JEO327771 IUS327737:IUS327771 IKW327737:IKW327771 IBA327737:IBA327771 HRE327737:HRE327771 HHI327737:HHI327771 GXM327737:GXM327771 GNQ327737:GNQ327771 GDU327737:GDU327771 FTY327737:FTY327771 FKC327737:FKC327771 FAG327737:FAG327771 EQK327737:EQK327771 EGO327737:EGO327771 DWS327737:DWS327771 DMW327737:DMW327771 DDA327737:DDA327771 CTE327737:CTE327771 CJI327737:CJI327771 BZM327737:BZM327771 BPQ327737:BPQ327771 BFU327737:BFU327771 AVY327737:AVY327771 AMC327737:AMC327771 ACG327737:ACG327771 SK327737:SK327771 IO327737:IO327771 WVA262201:WVA262235 WLE262201:WLE262235 WBI262201:WBI262235 VRM262201:VRM262235 VHQ262201:VHQ262235 UXU262201:UXU262235 UNY262201:UNY262235 UEC262201:UEC262235 TUG262201:TUG262235 TKK262201:TKK262235 TAO262201:TAO262235 SQS262201:SQS262235 SGW262201:SGW262235 RXA262201:RXA262235 RNE262201:RNE262235 RDI262201:RDI262235 QTM262201:QTM262235 QJQ262201:QJQ262235 PZU262201:PZU262235 PPY262201:PPY262235 PGC262201:PGC262235 OWG262201:OWG262235 OMK262201:OMK262235 OCO262201:OCO262235 NSS262201:NSS262235 NIW262201:NIW262235 MZA262201:MZA262235 MPE262201:MPE262235 MFI262201:MFI262235 LVM262201:LVM262235 LLQ262201:LLQ262235 LBU262201:LBU262235 KRY262201:KRY262235 KIC262201:KIC262235 JYG262201:JYG262235 JOK262201:JOK262235 JEO262201:JEO262235 IUS262201:IUS262235 IKW262201:IKW262235 IBA262201:IBA262235 HRE262201:HRE262235 HHI262201:HHI262235 GXM262201:GXM262235 GNQ262201:GNQ262235 GDU262201:GDU262235 FTY262201:FTY262235 FKC262201:FKC262235 FAG262201:FAG262235 EQK262201:EQK262235 EGO262201:EGO262235 DWS262201:DWS262235 DMW262201:DMW262235 DDA262201:DDA262235 CTE262201:CTE262235 CJI262201:CJI262235 BZM262201:BZM262235 BPQ262201:BPQ262235 BFU262201:BFU262235 AVY262201:AVY262235 AMC262201:AMC262235 ACG262201:ACG262235 SK262201:SK262235 IO262201:IO262235 WVA196665:WVA196699 WLE196665:WLE196699 WBI196665:WBI196699 VRM196665:VRM196699 VHQ196665:VHQ196699 UXU196665:UXU196699 UNY196665:UNY196699 UEC196665:UEC196699 TUG196665:TUG196699 TKK196665:TKK196699 TAO196665:TAO196699 SQS196665:SQS196699 SGW196665:SGW196699 RXA196665:RXA196699 RNE196665:RNE196699 RDI196665:RDI196699 QTM196665:QTM196699 QJQ196665:QJQ196699 PZU196665:PZU196699 PPY196665:PPY196699 PGC196665:PGC196699 OWG196665:OWG196699 OMK196665:OMK196699 OCO196665:OCO196699 NSS196665:NSS196699 NIW196665:NIW196699 MZA196665:MZA196699 MPE196665:MPE196699 MFI196665:MFI196699 LVM196665:LVM196699 LLQ196665:LLQ196699 LBU196665:LBU196699 KRY196665:KRY196699 KIC196665:KIC196699 JYG196665:JYG196699 JOK196665:JOK196699 JEO196665:JEO196699 IUS196665:IUS196699 IKW196665:IKW196699 IBA196665:IBA196699 HRE196665:HRE196699 HHI196665:HHI196699 GXM196665:GXM196699 GNQ196665:GNQ196699 GDU196665:GDU196699 FTY196665:FTY196699 FKC196665:FKC196699 FAG196665:FAG196699 EQK196665:EQK196699 EGO196665:EGO196699 DWS196665:DWS196699 DMW196665:DMW196699 DDA196665:DDA196699 CTE196665:CTE196699 CJI196665:CJI196699 BZM196665:BZM196699 BPQ196665:BPQ196699 BFU196665:BFU196699 AVY196665:AVY196699 AMC196665:AMC196699 ACG196665:ACG196699 SK196665:SK196699 IO196665:IO196699 WVA131129:WVA131163 WLE131129:WLE131163 WBI131129:WBI131163 VRM131129:VRM131163 VHQ131129:VHQ131163 UXU131129:UXU131163 UNY131129:UNY131163 UEC131129:UEC131163 TUG131129:TUG131163 TKK131129:TKK131163 TAO131129:TAO131163 SQS131129:SQS131163 SGW131129:SGW131163 RXA131129:RXA131163 RNE131129:RNE131163 RDI131129:RDI131163 QTM131129:QTM131163 QJQ131129:QJQ131163 PZU131129:PZU131163 PPY131129:PPY131163 PGC131129:PGC131163 OWG131129:OWG131163 OMK131129:OMK131163 OCO131129:OCO131163 NSS131129:NSS131163 NIW131129:NIW131163 MZA131129:MZA131163 MPE131129:MPE131163 MFI131129:MFI131163 LVM131129:LVM131163 LLQ131129:LLQ131163 LBU131129:LBU131163 KRY131129:KRY131163 KIC131129:KIC131163 JYG131129:JYG131163 JOK131129:JOK131163 JEO131129:JEO131163 IUS131129:IUS131163 IKW131129:IKW131163 IBA131129:IBA131163 HRE131129:HRE131163 HHI131129:HHI131163 GXM131129:GXM131163 GNQ131129:GNQ131163 GDU131129:GDU131163 FTY131129:FTY131163 FKC131129:FKC131163 FAG131129:FAG131163 EQK131129:EQK131163 EGO131129:EGO131163 DWS131129:DWS131163 DMW131129:DMW131163 DDA131129:DDA131163 CTE131129:CTE131163 CJI131129:CJI131163 BZM131129:BZM131163 BPQ131129:BPQ131163 BFU131129:BFU131163 AVY131129:AVY131163 AMC131129:AMC131163 ACG131129:ACG131163 SK131129:SK131163 IO131129:IO131163 WVA65593:WVA65627 WLE65593:WLE65627 WBI65593:WBI65627 VRM65593:VRM65627 VHQ65593:VHQ65627 UXU65593:UXU65627 UNY65593:UNY65627 UEC65593:UEC65627 TUG65593:TUG65627 TKK65593:TKK65627 TAO65593:TAO65627 SQS65593:SQS65627 SGW65593:SGW65627 RXA65593:RXA65627 RNE65593:RNE65627 RDI65593:RDI65627 QTM65593:QTM65627 QJQ65593:QJQ65627 PZU65593:PZU65627 PPY65593:PPY65627 PGC65593:PGC65627 OWG65593:OWG65627 OMK65593:OMK65627 OCO65593:OCO65627 NSS65593:NSS65627 NIW65593:NIW65627 MZA65593:MZA65627 MPE65593:MPE65627 MFI65593:MFI65627 LVM65593:LVM65627 LLQ65593:LLQ65627 LBU65593:LBU65627 KRY65593:KRY65627 KIC65593:KIC65627 JYG65593:JYG65627 JOK65593:JOK65627 JEO65593:JEO65627 IUS65593:IUS65627 IKW65593:IKW65627 IBA65593:IBA65627 HRE65593:HRE65627 HHI65593:HHI65627 GXM65593:GXM65627 GNQ65593:GNQ65627 GDU65593:GDU65627 FTY65593:FTY65627 FKC65593:FKC65627 FAG65593:FAG65627 EQK65593:EQK65627 EGO65593:EGO65627 DWS65593:DWS65627 DMW65593:DMW65627 DDA65593:DDA65627 CTE65593:CTE65627 CJI65593:CJI65627 BZM65593:BZM65627 BPQ65593:BPQ65627 BFU65593:BFU65627 AVY65593:AVY65627 AMC65593:AMC65627 ACG65593:ACG65627 SK65593:SK65627 IO65593:IO65627 E983097:E983131 E65593:E65627 E131129:E131163 E196665:E196699 E262201:E262235 E327737:E327771 E393273:E393307 E458809:E458843 E524345:E524379 E589881:E589915 E655417:E655451 E720953:E720987 E786489:E786523 E852025:E852059 E917561:E917595 E91 IO3:IO91 SK3:SK91 ACG3:ACG91 AMC3:AMC91 AVY3:AVY91 BFU3:BFU91 BPQ3:BPQ91 BZM3:BZM91 CJI3:CJI91 CTE3:CTE91 DDA3:DDA91 DMW3:DMW91 DWS3:DWS91 EGO3:EGO91 EQK3:EQK91 FAG3:FAG91 FKC3:FKC91 FTY3:FTY91 GDU3:GDU91 GNQ3:GNQ91 GXM3:GXM91 HHI3:HHI91 HRE3:HRE91 IBA3:IBA91 IKW3:IKW91 IUS3:IUS91 JEO3:JEO91 JOK3:JOK91 JYG3:JYG91 KIC3:KIC91 KRY3:KRY91 LBU3:LBU91 LLQ3:LLQ91 LVM3:LVM91 MFI3:MFI91 MPE3:MPE91 MZA3:MZA91 NIW3:NIW91 NSS3:NSS91 OCO3:OCO91 OMK3:OMK91 OWG3:OWG91 PGC3:PGC91 PPY3:PPY91 PZU3:PZU91 QJQ3:QJQ91 QTM3:QTM91 RDI3:RDI91 RNE3:RNE91 RXA3:RXA91 SGW3:SGW91 SQS3:SQS91 TAO3:TAO91 TKK3:TKK91 TUG3:TUG91 UEC3:UEC91 UNY3:UNY91 UXU3:UXU91 VHQ3:VHQ91 VRM3:VRM91 WBI3:WBI91 WLE3:WLE91 WVA3:WVA91">
      <formula1>#REF!</formula1>
    </dataValidation>
    <dataValidation type="list" allowBlank="1" showInputMessage="1" showErrorMessage="1" errorTitle="Error en el dato introducido" error="Se ingreso una referencia distinta a &quot;P&quot;, &quot;I&quot; o &quot;F&quot; en el origen del recurso de la plaza." prompt="Seleccióna o captura la incial si la plaza se paga:_x000a_&quot;P&quot; cuando corresponda al tipo de recurso Propios._x000a_&quot;I&quot; cuando corresponda al tipo de recurso Infraestructura._x000a_&quot;F&quot; cuando corresponde al tipo de recurso Fortalecimiento." sqref="WLE983133:WLE1048576 WBI983133:WBI1048576 VRM983133:VRM1048576 VHQ983133:VHQ1048576 UXU983133:UXU1048576 UNY983133:UNY1048576 UEC983133:UEC1048576 TUG983133:TUG1048576 TKK983133:TKK1048576 TAO983133:TAO1048576 SQS983133:SQS1048576 SGW983133:SGW1048576 RXA983133:RXA1048576 RNE983133:RNE1048576 RDI983133:RDI1048576 QTM983133:QTM1048576 QJQ983133:QJQ1048576 PZU983133:PZU1048576 PPY983133:PPY1048576 PGC983133:PGC1048576 OWG983133:OWG1048576 OMK983133:OMK1048576 OCO983133:OCO1048576 NSS983133:NSS1048576 NIW983133:NIW1048576 MZA983133:MZA1048576 MPE983133:MPE1048576 MFI983133:MFI1048576 LVM983133:LVM1048576 LLQ983133:LLQ1048576 LBU983133:LBU1048576 KRY983133:KRY1048576 KIC983133:KIC1048576 JYG983133:JYG1048576 JOK983133:JOK1048576 JEO983133:JEO1048576 IUS983133:IUS1048576 IKW983133:IKW1048576 IBA983133:IBA1048576 HRE983133:HRE1048576 HHI983133:HHI1048576 GXM983133:GXM1048576 GNQ983133:GNQ1048576 GDU983133:GDU1048576 FTY983133:FTY1048576 FKC983133:FKC1048576 FAG983133:FAG1048576 EQK983133:EQK1048576 EGO983133:EGO1048576 DWS983133:DWS1048576 DMW983133:DMW1048576 DDA983133:DDA1048576 CTE983133:CTE1048576 CJI983133:CJI1048576 BZM983133:BZM1048576 BPQ983133:BPQ1048576 BFU983133:BFU1048576 AVY983133:AVY1048576 AMC983133:AMC1048576 ACG983133:ACG1048576 SK983133:SK1048576 IO983133:IO1048576 WVA917597:WVA983086 WLE917597:WLE983086 WBI917597:WBI983086 VRM917597:VRM983086 VHQ917597:VHQ983086 UXU917597:UXU983086 UNY917597:UNY983086 UEC917597:UEC983086 TUG917597:TUG983086 TKK917597:TKK983086 TAO917597:TAO983086 SQS917597:SQS983086 SGW917597:SGW983086 RXA917597:RXA983086 RNE917597:RNE983086 RDI917597:RDI983086 QTM917597:QTM983086 QJQ917597:QJQ983086 PZU917597:PZU983086 PPY917597:PPY983086 PGC917597:PGC983086 OWG917597:OWG983086 OMK917597:OMK983086 OCO917597:OCO983086 NSS917597:NSS983086 NIW917597:NIW983086 MZA917597:MZA983086 MPE917597:MPE983086 MFI917597:MFI983086 LVM917597:LVM983086 LLQ917597:LLQ983086 LBU917597:LBU983086 KRY917597:KRY983086 KIC917597:KIC983086 JYG917597:JYG983086 JOK917597:JOK983086 JEO917597:JEO983086 IUS917597:IUS983086 IKW917597:IKW983086 IBA917597:IBA983086 HRE917597:HRE983086 HHI917597:HHI983086 GXM917597:GXM983086 GNQ917597:GNQ983086 GDU917597:GDU983086 FTY917597:FTY983086 FKC917597:FKC983086 FAG917597:FAG983086 EQK917597:EQK983086 EGO917597:EGO983086 DWS917597:DWS983086 DMW917597:DMW983086 DDA917597:DDA983086 CTE917597:CTE983086 CJI917597:CJI983086 BZM917597:BZM983086 BPQ917597:BPQ983086 BFU917597:BFU983086 AVY917597:AVY983086 AMC917597:AMC983086 ACG917597:ACG983086 SK917597:SK983086 IO917597:IO983086 WVA852061:WVA917550 WLE852061:WLE917550 WBI852061:WBI917550 VRM852061:VRM917550 VHQ852061:VHQ917550 UXU852061:UXU917550 UNY852061:UNY917550 UEC852061:UEC917550 TUG852061:TUG917550 TKK852061:TKK917550 TAO852061:TAO917550 SQS852061:SQS917550 SGW852061:SGW917550 RXA852061:RXA917550 RNE852061:RNE917550 RDI852061:RDI917550 QTM852061:QTM917550 QJQ852061:QJQ917550 PZU852061:PZU917550 PPY852061:PPY917550 PGC852061:PGC917550 OWG852061:OWG917550 OMK852061:OMK917550 OCO852061:OCO917550 NSS852061:NSS917550 NIW852061:NIW917550 MZA852061:MZA917550 MPE852061:MPE917550 MFI852061:MFI917550 LVM852061:LVM917550 LLQ852061:LLQ917550 LBU852061:LBU917550 KRY852061:KRY917550 KIC852061:KIC917550 JYG852061:JYG917550 JOK852061:JOK917550 JEO852061:JEO917550 IUS852061:IUS917550 IKW852061:IKW917550 IBA852061:IBA917550 HRE852061:HRE917550 HHI852061:HHI917550 GXM852061:GXM917550 GNQ852061:GNQ917550 GDU852061:GDU917550 FTY852061:FTY917550 FKC852061:FKC917550 FAG852061:FAG917550 EQK852061:EQK917550 EGO852061:EGO917550 DWS852061:DWS917550 DMW852061:DMW917550 DDA852061:DDA917550 CTE852061:CTE917550 CJI852061:CJI917550 BZM852061:BZM917550 BPQ852061:BPQ917550 BFU852061:BFU917550 AVY852061:AVY917550 AMC852061:AMC917550 ACG852061:ACG917550 SK852061:SK917550 IO852061:IO917550 WVA786525:WVA852014 WLE786525:WLE852014 WBI786525:WBI852014 VRM786525:VRM852014 VHQ786525:VHQ852014 UXU786525:UXU852014 UNY786525:UNY852014 UEC786525:UEC852014 TUG786525:TUG852014 TKK786525:TKK852014 TAO786525:TAO852014 SQS786525:SQS852014 SGW786525:SGW852014 RXA786525:RXA852014 RNE786525:RNE852014 RDI786525:RDI852014 QTM786525:QTM852014 QJQ786525:QJQ852014 PZU786525:PZU852014 PPY786525:PPY852014 PGC786525:PGC852014 OWG786525:OWG852014 OMK786525:OMK852014 OCO786525:OCO852014 NSS786525:NSS852014 NIW786525:NIW852014 MZA786525:MZA852014 MPE786525:MPE852014 MFI786525:MFI852014 LVM786525:LVM852014 LLQ786525:LLQ852014 LBU786525:LBU852014 KRY786525:KRY852014 KIC786525:KIC852014 JYG786525:JYG852014 JOK786525:JOK852014 JEO786525:JEO852014 IUS786525:IUS852014 IKW786525:IKW852014 IBA786525:IBA852014 HRE786525:HRE852014 HHI786525:HHI852014 GXM786525:GXM852014 GNQ786525:GNQ852014 GDU786525:GDU852014 FTY786525:FTY852014 FKC786525:FKC852014 FAG786525:FAG852014 EQK786525:EQK852014 EGO786525:EGO852014 DWS786525:DWS852014 DMW786525:DMW852014 DDA786525:DDA852014 CTE786525:CTE852014 CJI786525:CJI852014 BZM786525:BZM852014 BPQ786525:BPQ852014 BFU786525:BFU852014 AVY786525:AVY852014 AMC786525:AMC852014 ACG786525:ACG852014 SK786525:SK852014 IO786525:IO852014 WVA720989:WVA786478 WLE720989:WLE786478 WBI720989:WBI786478 VRM720989:VRM786478 VHQ720989:VHQ786478 UXU720989:UXU786478 UNY720989:UNY786478 UEC720989:UEC786478 TUG720989:TUG786478 TKK720989:TKK786478 TAO720989:TAO786478 SQS720989:SQS786478 SGW720989:SGW786478 RXA720989:RXA786478 RNE720989:RNE786478 RDI720989:RDI786478 QTM720989:QTM786478 QJQ720989:QJQ786478 PZU720989:PZU786478 PPY720989:PPY786478 PGC720989:PGC786478 OWG720989:OWG786478 OMK720989:OMK786478 OCO720989:OCO786478 NSS720989:NSS786478 NIW720989:NIW786478 MZA720989:MZA786478 MPE720989:MPE786478 MFI720989:MFI786478 LVM720989:LVM786478 LLQ720989:LLQ786478 LBU720989:LBU786478 KRY720989:KRY786478 KIC720989:KIC786478 JYG720989:JYG786478 JOK720989:JOK786478 JEO720989:JEO786478 IUS720989:IUS786478 IKW720989:IKW786478 IBA720989:IBA786478 HRE720989:HRE786478 HHI720989:HHI786478 GXM720989:GXM786478 GNQ720989:GNQ786478 GDU720989:GDU786478 FTY720989:FTY786478 FKC720989:FKC786478 FAG720989:FAG786478 EQK720989:EQK786478 EGO720989:EGO786478 DWS720989:DWS786478 DMW720989:DMW786478 DDA720989:DDA786478 CTE720989:CTE786478 CJI720989:CJI786478 BZM720989:BZM786478 BPQ720989:BPQ786478 BFU720989:BFU786478 AVY720989:AVY786478 AMC720989:AMC786478 ACG720989:ACG786478 SK720989:SK786478 IO720989:IO786478 WVA655453:WVA720942 WLE655453:WLE720942 WBI655453:WBI720942 VRM655453:VRM720942 VHQ655453:VHQ720942 UXU655453:UXU720942 UNY655453:UNY720942 UEC655453:UEC720942 TUG655453:TUG720942 TKK655453:TKK720942 TAO655453:TAO720942 SQS655453:SQS720942 SGW655453:SGW720942 RXA655453:RXA720942 RNE655453:RNE720942 RDI655453:RDI720942 QTM655453:QTM720942 QJQ655453:QJQ720942 PZU655453:PZU720942 PPY655453:PPY720942 PGC655453:PGC720942 OWG655453:OWG720942 OMK655453:OMK720942 OCO655453:OCO720942 NSS655453:NSS720942 NIW655453:NIW720942 MZA655453:MZA720942 MPE655453:MPE720942 MFI655453:MFI720942 LVM655453:LVM720942 LLQ655453:LLQ720942 LBU655453:LBU720942 KRY655453:KRY720942 KIC655453:KIC720942 JYG655453:JYG720942 JOK655453:JOK720942 JEO655453:JEO720942 IUS655453:IUS720942 IKW655453:IKW720942 IBA655453:IBA720942 HRE655453:HRE720942 HHI655453:HHI720942 GXM655453:GXM720942 GNQ655453:GNQ720942 GDU655453:GDU720942 FTY655453:FTY720942 FKC655453:FKC720942 FAG655453:FAG720942 EQK655453:EQK720942 EGO655453:EGO720942 DWS655453:DWS720942 DMW655453:DMW720942 DDA655453:DDA720942 CTE655453:CTE720942 CJI655453:CJI720942 BZM655453:BZM720942 BPQ655453:BPQ720942 BFU655453:BFU720942 AVY655453:AVY720942 AMC655453:AMC720942 ACG655453:ACG720942 SK655453:SK720942 IO655453:IO720942 WVA589917:WVA655406 WLE589917:WLE655406 WBI589917:WBI655406 VRM589917:VRM655406 VHQ589917:VHQ655406 UXU589917:UXU655406 UNY589917:UNY655406 UEC589917:UEC655406 TUG589917:TUG655406 TKK589917:TKK655406 TAO589917:TAO655406 SQS589917:SQS655406 SGW589917:SGW655406 RXA589917:RXA655406 RNE589917:RNE655406 RDI589917:RDI655406 QTM589917:QTM655406 QJQ589917:QJQ655406 PZU589917:PZU655406 PPY589917:PPY655406 PGC589917:PGC655406 OWG589917:OWG655406 OMK589917:OMK655406 OCO589917:OCO655406 NSS589917:NSS655406 NIW589917:NIW655406 MZA589917:MZA655406 MPE589917:MPE655406 MFI589917:MFI655406 LVM589917:LVM655406 LLQ589917:LLQ655406 LBU589917:LBU655406 KRY589917:KRY655406 KIC589917:KIC655406 JYG589917:JYG655406 JOK589917:JOK655406 JEO589917:JEO655406 IUS589917:IUS655406 IKW589917:IKW655406 IBA589917:IBA655406 HRE589917:HRE655406 HHI589917:HHI655406 GXM589917:GXM655406 GNQ589917:GNQ655406 GDU589917:GDU655406 FTY589917:FTY655406 FKC589917:FKC655406 FAG589917:FAG655406 EQK589917:EQK655406 EGO589917:EGO655406 DWS589917:DWS655406 DMW589917:DMW655406 DDA589917:DDA655406 CTE589917:CTE655406 CJI589917:CJI655406 BZM589917:BZM655406 BPQ589917:BPQ655406 BFU589917:BFU655406 AVY589917:AVY655406 AMC589917:AMC655406 ACG589917:ACG655406 SK589917:SK655406 IO589917:IO655406 WVA524381:WVA589870 WLE524381:WLE589870 WBI524381:WBI589870 VRM524381:VRM589870 VHQ524381:VHQ589870 UXU524381:UXU589870 UNY524381:UNY589870 UEC524381:UEC589870 TUG524381:TUG589870 TKK524381:TKK589870 TAO524381:TAO589870 SQS524381:SQS589870 SGW524381:SGW589870 RXA524381:RXA589870 RNE524381:RNE589870 RDI524381:RDI589870 QTM524381:QTM589870 QJQ524381:QJQ589870 PZU524381:PZU589870 PPY524381:PPY589870 PGC524381:PGC589870 OWG524381:OWG589870 OMK524381:OMK589870 OCO524381:OCO589870 NSS524381:NSS589870 NIW524381:NIW589870 MZA524381:MZA589870 MPE524381:MPE589870 MFI524381:MFI589870 LVM524381:LVM589870 LLQ524381:LLQ589870 LBU524381:LBU589870 KRY524381:KRY589870 KIC524381:KIC589870 JYG524381:JYG589870 JOK524381:JOK589870 JEO524381:JEO589870 IUS524381:IUS589870 IKW524381:IKW589870 IBA524381:IBA589870 HRE524381:HRE589870 HHI524381:HHI589870 GXM524381:GXM589870 GNQ524381:GNQ589870 GDU524381:GDU589870 FTY524381:FTY589870 FKC524381:FKC589870 FAG524381:FAG589870 EQK524381:EQK589870 EGO524381:EGO589870 DWS524381:DWS589870 DMW524381:DMW589870 DDA524381:DDA589870 CTE524381:CTE589870 CJI524381:CJI589870 BZM524381:BZM589870 BPQ524381:BPQ589870 BFU524381:BFU589870 AVY524381:AVY589870 AMC524381:AMC589870 ACG524381:ACG589870 SK524381:SK589870 IO524381:IO589870 WVA458845:WVA524334 WLE458845:WLE524334 WBI458845:WBI524334 VRM458845:VRM524334 VHQ458845:VHQ524334 UXU458845:UXU524334 UNY458845:UNY524334 UEC458845:UEC524334 TUG458845:TUG524334 TKK458845:TKK524334 TAO458845:TAO524334 SQS458845:SQS524334 SGW458845:SGW524334 RXA458845:RXA524334 RNE458845:RNE524334 RDI458845:RDI524334 QTM458845:QTM524334 QJQ458845:QJQ524334 PZU458845:PZU524334 PPY458845:PPY524334 PGC458845:PGC524334 OWG458845:OWG524334 OMK458845:OMK524334 OCO458845:OCO524334 NSS458845:NSS524334 NIW458845:NIW524334 MZA458845:MZA524334 MPE458845:MPE524334 MFI458845:MFI524334 LVM458845:LVM524334 LLQ458845:LLQ524334 LBU458845:LBU524334 KRY458845:KRY524334 KIC458845:KIC524334 JYG458845:JYG524334 JOK458845:JOK524334 JEO458845:JEO524334 IUS458845:IUS524334 IKW458845:IKW524334 IBA458845:IBA524334 HRE458845:HRE524334 HHI458845:HHI524334 GXM458845:GXM524334 GNQ458845:GNQ524334 GDU458845:GDU524334 FTY458845:FTY524334 FKC458845:FKC524334 FAG458845:FAG524334 EQK458845:EQK524334 EGO458845:EGO524334 DWS458845:DWS524334 DMW458845:DMW524334 DDA458845:DDA524334 CTE458845:CTE524334 CJI458845:CJI524334 BZM458845:BZM524334 BPQ458845:BPQ524334 BFU458845:BFU524334 AVY458845:AVY524334 AMC458845:AMC524334 ACG458845:ACG524334 SK458845:SK524334 IO458845:IO524334 WVA393309:WVA458798 WLE393309:WLE458798 WBI393309:WBI458798 VRM393309:VRM458798 VHQ393309:VHQ458798 UXU393309:UXU458798 UNY393309:UNY458798 UEC393309:UEC458798 TUG393309:TUG458798 TKK393309:TKK458798 TAO393309:TAO458798 SQS393309:SQS458798 SGW393309:SGW458798 RXA393309:RXA458798 RNE393309:RNE458798 RDI393309:RDI458798 QTM393309:QTM458798 QJQ393309:QJQ458798 PZU393309:PZU458798 PPY393309:PPY458798 PGC393309:PGC458798 OWG393309:OWG458798 OMK393309:OMK458798 OCO393309:OCO458798 NSS393309:NSS458798 NIW393309:NIW458798 MZA393309:MZA458798 MPE393309:MPE458798 MFI393309:MFI458798 LVM393309:LVM458798 LLQ393309:LLQ458798 LBU393309:LBU458798 KRY393309:KRY458798 KIC393309:KIC458798 JYG393309:JYG458798 JOK393309:JOK458798 JEO393309:JEO458798 IUS393309:IUS458798 IKW393309:IKW458798 IBA393309:IBA458798 HRE393309:HRE458798 HHI393309:HHI458798 GXM393309:GXM458798 GNQ393309:GNQ458798 GDU393309:GDU458798 FTY393309:FTY458798 FKC393309:FKC458798 FAG393309:FAG458798 EQK393309:EQK458798 EGO393309:EGO458798 DWS393309:DWS458798 DMW393309:DMW458798 DDA393309:DDA458798 CTE393309:CTE458798 CJI393309:CJI458798 BZM393309:BZM458798 BPQ393309:BPQ458798 BFU393309:BFU458798 AVY393309:AVY458798 AMC393309:AMC458798 ACG393309:ACG458798 SK393309:SK458798 IO393309:IO458798 WVA327773:WVA393262 WLE327773:WLE393262 WBI327773:WBI393262 VRM327773:VRM393262 VHQ327773:VHQ393262 UXU327773:UXU393262 UNY327773:UNY393262 UEC327773:UEC393262 TUG327773:TUG393262 TKK327773:TKK393262 TAO327773:TAO393262 SQS327773:SQS393262 SGW327773:SGW393262 RXA327773:RXA393262 RNE327773:RNE393262 RDI327773:RDI393262 QTM327773:QTM393262 QJQ327773:QJQ393262 PZU327773:PZU393262 PPY327773:PPY393262 PGC327773:PGC393262 OWG327773:OWG393262 OMK327773:OMK393262 OCO327773:OCO393262 NSS327773:NSS393262 NIW327773:NIW393262 MZA327773:MZA393262 MPE327773:MPE393262 MFI327773:MFI393262 LVM327773:LVM393262 LLQ327773:LLQ393262 LBU327773:LBU393262 KRY327773:KRY393262 KIC327773:KIC393262 JYG327773:JYG393262 JOK327773:JOK393262 JEO327773:JEO393262 IUS327773:IUS393262 IKW327773:IKW393262 IBA327773:IBA393262 HRE327773:HRE393262 HHI327773:HHI393262 GXM327773:GXM393262 GNQ327773:GNQ393262 GDU327773:GDU393262 FTY327773:FTY393262 FKC327773:FKC393262 FAG327773:FAG393262 EQK327773:EQK393262 EGO327773:EGO393262 DWS327773:DWS393262 DMW327773:DMW393262 DDA327773:DDA393262 CTE327773:CTE393262 CJI327773:CJI393262 BZM327773:BZM393262 BPQ327773:BPQ393262 BFU327773:BFU393262 AVY327773:AVY393262 AMC327773:AMC393262 ACG327773:ACG393262 SK327773:SK393262 IO327773:IO393262 WVA262237:WVA327726 WLE262237:WLE327726 WBI262237:WBI327726 VRM262237:VRM327726 VHQ262237:VHQ327726 UXU262237:UXU327726 UNY262237:UNY327726 UEC262237:UEC327726 TUG262237:TUG327726 TKK262237:TKK327726 TAO262237:TAO327726 SQS262237:SQS327726 SGW262237:SGW327726 RXA262237:RXA327726 RNE262237:RNE327726 RDI262237:RDI327726 QTM262237:QTM327726 QJQ262237:QJQ327726 PZU262237:PZU327726 PPY262237:PPY327726 PGC262237:PGC327726 OWG262237:OWG327726 OMK262237:OMK327726 OCO262237:OCO327726 NSS262237:NSS327726 NIW262237:NIW327726 MZA262237:MZA327726 MPE262237:MPE327726 MFI262237:MFI327726 LVM262237:LVM327726 LLQ262237:LLQ327726 LBU262237:LBU327726 KRY262237:KRY327726 KIC262237:KIC327726 JYG262237:JYG327726 JOK262237:JOK327726 JEO262237:JEO327726 IUS262237:IUS327726 IKW262237:IKW327726 IBA262237:IBA327726 HRE262237:HRE327726 HHI262237:HHI327726 GXM262237:GXM327726 GNQ262237:GNQ327726 GDU262237:GDU327726 FTY262237:FTY327726 FKC262237:FKC327726 FAG262237:FAG327726 EQK262237:EQK327726 EGO262237:EGO327726 DWS262237:DWS327726 DMW262237:DMW327726 DDA262237:DDA327726 CTE262237:CTE327726 CJI262237:CJI327726 BZM262237:BZM327726 BPQ262237:BPQ327726 BFU262237:BFU327726 AVY262237:AVY327726 AMC262237:AMC327726 ACG262237:ACG327726 SK262237:SK327726 IO262237:IO327726 WVA196701:WVA262190 WLE196701:WLE262190 WBI196701:WBI262190 VRM196701:VRM262190 VHQ196701:VHQ262190 UXU196701:UXU262190 UNY196701:UNY262190 UEC196701:UEC262190 TUG196701:TUG262190 TKK196701:TKK262190 TAO196701:TAO262190 SQS196701:SQS262190 SGW196701:SGW262190 RXA196701:RXA262190 RNE196701:RNE262190 RDI196701:RDI262190 QTM196701:QTM262190 QJQ196701:QJQ262190 PZU196701:PZU262190 PPY196701:PPY262190 PGC196701:PGC262190 OWG196701:OWG262190 OMK196701:OMK262190 OCO196701:OCO262190 NSS196701:NSS262190 NIW196701:NIW262190 MZA196701:MZA262190 MPE196701:MPE262190 MFI196701:MFI262190 LVM196701:LVM262190 LLQ196701:LLQ262190 LBU196701:LBU262190 KRY196701:KRY262190 KIC196701:KIC262190 JYG196701:JYG262190 JOK196701:JOK262190 JEO196701:JEO262190 IUS196701:IUS262190 IKW196701:IKW262190 IBA196701:IBA262190 HRE196701:HRE262190 HHI196701:HHI262190 GXM196701:GXM262190 GNQ196701:GNQ262190 GDU196701:GDU262190 FTY196701:FTY262190 FKC196701:FKC262190 FAG196701:FAG262190 EQK196701:EQK262190 EGO196701:EGO262190 DWS196701:DWS262190 DMW196701:DMW262190 DDA196701:DDA262190 CTE196701:CTE262190 CJI196701:CJI262190 BZM196701:BZM262190 BPQ196701:BPQ262190 BFU196701:BFU262190 AVY196701:AVY262190 AMC196701:AMC262190 ACG196701:ACG262190 SK196701:SK262190 IO196701:IO262190 WVA131165:WVA196654 WLE131165:WLE196654 WBI131165:WBI196654 VRM131165:VRM196654 VHQ131165:VHQ196654 UXU131165:UXU196654 UNY131165:UNY196654 UEC131165:UEC196654 TUG131165:TUG196654 TKK131165:TKK196654 TAO131165:TAO196654 SQS131165:SQS196654 SGW131165:SGW196654 RXA131165:RXA196654 RNE131165:RNE196654 RDI131165:RDI196654 QTM131165:QTM196654 QJQ131165:QJQ196654 PZU131165:PZU196654 PPY131165:PPY196654 PGC131165:PGC196654 OWG131165:OWG196654 OMK131165:OMK196654 OCO131165:OCO196654 NSS131165:NSS196654 NIW131165:NIW196654 MZA131165:MZA196654 MPE131165:MPE196654 MFI131165:MFI196654 LVM131165:LVM196654 LLQ131165:LLQ196654 LBU131165:LBU196654 KRY131165:KRY196654 KIC131165:KIC196654 JYG131165:JYG196654 JOK131165:JOK196654 JEO131165:JEO196654 IUS131165:IUS196654 IKW131165:IKW196654 IBA131165:IBA196654 HRE131165:HRE196654 HHI131165:HHI196654 GXM131165:GXM196654 GNQ131165:GNQ196654 GDU131165:GDU196654 FTY131165:FTY196654 FKC131165:FKC196654 FAG131165:FAG196654 EQK131165:EQK196654 EGO131165:EGO196654 DWS131165:DWS196654 DMW131165:DMW196654 DDA131165:DDA196654 CTE131165:CTE196654 CJI131165:CJI196654 BZM131165:BZM196654 BPQ131165:BPQ196654 BFU131165:BFU196654 AVY131165:AVY196654 AMC131165:AMC196654 ACG131165:ACG196654 SK131165:SK196654 IO131165:IO196654 WVA65629:WVA131118 WLE65629:WLE131118 WBI65629:WBI131118 VRM65629:VRM131118 VHQ65629:VHQ131118 UXU65629:UXU131118 UNY65629:UNY131118 UEC65629:UEC131118 TUG65629:TUG131118 TKK65629:TKK131118 TAO65629:TAO131118 SQS65629:SQS131118 SGW65629:SGW131118 RXA65629:RXA131118 RNE65629:RNE131118 RDI65629:RDI131118 QTM65629:QTM131118 QJQ65629:QJQ131118 PZU65629:PZU131118 PPY65629:PPY131118 PGC65629:PGC131118 OWG65629:OWG131118 OMK65629:OMK131118 OCO65629:OCO131118 NSS65629:NSS131118 NIW65629:NIW131118 MZA65629:MZA131118 MPE65629:MPE131118 MFI65629:MFI131118 LVM65629:LVM131118 LLQ65629:LLQ131118 LBU65629:LBU131118 KRY65629:KRY131118 KIC65629:KIC131118 JYG65629:JYG131118 JOK65629:JOK131118 JEO65629:JEO131118 IUS65629:IUS131118 IKW65629:IKW131118 IBA65629:IBA131118 HRE65629:HRE131118 HHI65629:HHI131118 GXM65629:GXM131118 GNQ65629:GNQ131118 GDU65629:GDU131118 FTY65629:FTY131118 FKC65629:FKC131118 FAG65629:FAG131118 EQK65629:EQK131118 EGO65629:EGO131118 DWS65629:DWS131118 DMW65629:DMW131118 DDA65629:DDA131118 CTE65629:CTE131118 CJI65629:CJI131118 BZM65629:BZM131118 BPQ65629:BPQ131118 BFU65629:BFU131118 AVY65629:AVY131118 AMC65629:AMC131118 ACG65629:ACG131118 SK65629:SK131118 IO65629:IO131118 WVA93:WVA65582 WLE93:WLE65582 WBI93:WBI65582 VRM93:VRM65582 VHQ93:VHQ65582 UXU93:UXU65582 UNY93:UNY65582 UEC93:UEC65582 TUG93:TUG65582 TKK93:TKK65582 TAO93:TAO65582 SQS93:SQS65582 SGW93:SGW65582 RXA93:RXA65582 RNE93:RNE65582 RDI93:RDI65582 QTM93:QTM65582 QJQ93:QJQ65582 PZU93:PZU65582 PPY93:PPY65582 PGC93:PGC65582 OWG93:OWG65582 OMK93:OMK65582 OCO93:OCO65582 NSS93:NSS65582 NIW93:NIW65582 MZA93:MZA65582 MPE93:MPE65582 MFI93:MFI65582 LVM93:LVM65582 LLQ93:LLQ65582 LBU93:LBU65582 KRY93:KRY65582 KIC93:KIC65582 JYG93:JYG65582 JOK93:JOK65582 JEO93:JEO65582 IUS93:IUS65582 IKW93:IKW65582 IBA93:IBA65582 HRE93:HRE65582 HHI93:HHI65582 GXM93:GXM65582 GNQ93:GNQ65582 GDU93:GDU65582 FTY93:FTY65582 FKC93:FKC65582 FAG93:FAG65582 EQK93:EQK65582 EGO93:EGO65582 DWS93:DWS65582 DMW93:DMW65582 DDA93:DDA65582 CTE93:CTE65582 CJI93:CJI65582 BZM93:BZM65582 BPQ93:BPQ65582 BFU93:BFU65582 AVY93:AVY65582 AMC93:AMC65582 ACG93:ACG65582 SK93:SK65582 IO93:IO65582 WVA983133:WVA1048576 E65629:E131118 E131165:E196654 E196701:E262190 E262237:E327726 E327773:E393262 E393309:E458798 E458845:E524334 E524381:E589870 E589917:E655406 E655453:E720942 E720989:E786478 E786525:E852014 E852061:E917550 E917597:E983086 E983133:E1048576 E93:E65582">
      <formula1>#REF!</formula1>
    </dataValidation>
    <dataValidation type="whole" allowBlank="1" showInputMessage="1" showErrorMessage="1" errorTitle="Error en el dato de la celda" error="La cantidad a ingresar solo permite datos en el rango comprendido del 0 al 500." prompt="Ingresa el número de plazas para dicha adscripción, este se multiplica  automaticamente por el sueldo mensual (ejem. Regidores, número de        plazas &quot;9&quot;)." sqref="WVB983097:WVB983131 WLF983097:WLF983131 WBJ983097:WBJ983131 VRN983097:VRN983131 VHR983097:VHR983131 UXV983097:UXV983131 UNZ983097:UNZ983131 UED983097:UED983131 TUH983097:TUH983131 TKL983097:TKL983131 TAP983097:TAP983131 SQT983097:SQT983131 SGX983097:SGX983131 RXB983097:RXB983131 RNF983097:RNF983131 RDJ983097:RDJ983131 QTN983097:QTN983131 QJR983097:QJR983131 PZV983097:PZV983131 PPZ983097:PPZ983131 PGD983097:PGD983131 OWH983097:OWH983131 OML983097:OML983131 OCP983097:OCP983131 NST983097:NST983131 NIX983097:NIX983131 MZB983097:MZB983131 MPF983097:MPF983131 MFJ983097:MFJ983131 LVN983097:LVN983131 LLR983097:LLR983131 LBV983097:LBV983131 KRZ983097:KRZ983131 KID983097:KID983131 JYH983097:JYH983131 JOL983097:JOL983131 JEP983097:JEP983131 IUT983097:IUT983131 IKX983097:IKX983131 IBB983097:IBB983131 HRF983097:HRF983131 HHJ983097:HHJ983131 GXN983097:GXN983131 GNR983097:GNR983131 GDV983097:GDV983131 FTZ983097:FTZ983131 FKD983097:FKD983131 FAH983097:FAH983131 EQL983097:EQL983131 EGP983097:EGP983131 DWT983097:DWT983131 DMX983097:DMX983131 DDB983097:DDB983131 CTF983097:CTF983131 CJJ983097:CJJ983131 BZN983097:BZN983131 BPR983097:BPR983131 BFV983097:BFV983131 AVZ983097:AVZ983131 AMD983097:AMD983131 ACH983097:ACH983131 SL983097:SL983131 IP983097:IP983131 WVB917561:WVB917595 WLF917561:WLF917595 WBJ917561:WBJ917595 VRN917561:VRN917595 VHR917561:VHR917595 UXV917561:UXV917595 UNZ917561:UNZ917595 UED917561:UED917595 TUH917561:TUH917595 TKL917561:TKL917595 TAP917561:TAP917595 SQT917561:SQT917595 SGX917561:SGX917595 RXB917561:RXB917595 RNF917561:RNF917595 RDJ917561:RDJ917595 QTN917561:QTN917595 QJR917561:QJR917595 PZV917561:PZV917595 PPZ917561:PPZ917595 PGD917561:PGD917595 OWH917561:OWH917595 OML917561:OML917595 OCP917561:OCP917595 NST917561:NST917595 NIX917561:NIX917595 MZB917561:MZB917595 MPF917561:MPF917595 MFJ917561:MFJ917595 LVN917561:LVN917595 LLR917561:LLR917595 LBV917561:LBV917595 KRZ917561:KRZ917595 KID917561:KID917595 JYH917561:JYH917595 JOL917561:JOL917595 JEP917561:JEP917595 IUT917561:IUT917595 IKX917561:IKX917595 IBB917561:IBB917595 HRF917561:HRF917595 HHJ917561:HHJ917595 GXN917561:GXN917595 GNR917561:GNR917595 GDV917561:GDV917595 FTZ917561:FTZ917595 FKD917561:FKD917595 FAH917561:FAH917595 EQL917561:EQL917595 EGP917561:EGP917595 DWT917561:DWT917595 DMX917561:DMX917595 DDB917561:DDB917595 CTF917561:CTF917595 CJJ917561:CJJ917595 BZN917561:BZN917595 BPR917561:BPR917595 BFV917561:BFV917595 AVZ917561:AVZ917595 AMD917561:AMD917595 ACH917561:ACH917595 SL917561:SL917595 IP917561:IP917595 WVB852025:WVB852059 WLF852025:WLF852059 WBJ852025:WBJ852059 VRN852025:VRN852059 VHR852025:VHR852059 UXV852025:UXV852059 UNZ852025:UNZ852059 UED852025:UED852059 TUH852025:TUH852059 TKL852025:TKL852059 TAP852025:TAP852059 SQT852025:SQT852059 SGX852025:SGX852059 RXB852025:RXB852059 RNF852025:RNF852059 RDJ852025:RDJ852059 QTN852025:QTN852059 QJR852025:QJR852059 PZV852025:PZV852059 PPZ852025:PPZ852059 PGD852025:PGD852059 OWH852025:OWH852059 OML852025:OML852059 OCP852025:OCP852059 NST852025:NST852059 NIX852025:NIX852059 MZB852025:MZB852059 MPF852025:MPF852059 MFJ852025:MFJ852059 LVN852025:LVN852059 LLR852025:LLR852059 LBV852025:LBV852059 KRZ852025:KRZ852059 KID852025:KID852059 JYH852025:JYH852059 JOL852025:JOL852059 JEP852025:JEP852059 IUT852025:IUT852059 IKX852025:IKX852059 IBB852025:IBB852059 HRF852025:HRF852059 HHJ852025:HHJ852059 GXN852025:GXN852059 GNR852025:GNR852059 GDV852025:GDV852059 FTZ852025:FTZ852059 FKD852025:FKD852059 FAH852025:FAH852059 EQL852025:EQL852059 EGP852025:EGP852059 DWT852025:DWT852059 DMX852025:DMX852059 DDB852025:DDB852059 CTF852025:CTF852059 CJJ852025:CJJ852059 BZN852025:BZN852059 BPR852025:BPR852059 BFV852025:BFV852059 AVZ852025:AVZ852059 AMD852025:AMD852059 ACH852025:ACH852059 SL852025:SL852059 IP852025:IP852059 WVB786489:WVB786523 WLF786489:WLF786523 WBJ786489:WBJ786523 VRN786489:VRN786523 VHR786489:VHR786523 UXV786489:UXV786523 UNZ786489:UNZ786523 UED786489:UED786523 TUH786489:TUH786523 TKL786489:TKL786523 TAP786489:TAP786523 SQT786489:SQT786523 SGX786489:SGX786523 RXB786489:RXB786523 RNF786489:RNF786523 RDJ786489:RDJ786523 QTN786489:QTN786523 QJR786489:QJR786523 PZV786489:PZV786523 PPZ786489:PPZ786523 PGD786489:PGD786523 OWH786489:OWH786523 OML786489:OML786523 OCP786489:OCP786523 NST786489:NST786523 NIX786489:NIX786523 MZB786489:MZB786523 MPF786489:MPF786523 MFJ786489:MFJ786523 LVN786489:LVN786523 LLR786489:LLR786523 LBV786489:LBV786523 KRZ786489:KRZ786523 KID786489:KID786523 JYH786489:JYH786523 JOL786489:JOL786523 JEP786489:JEP786523 IUT786489:IUT786523 IKX786489:IKX786523 IBB786489:IBB786523 HRF786489:HRF786523 HHJ786489:HHJ786523 GXN786489:GXN786523 GNR786489:GNR786523 GDV786489:GDV786523 FTZ786489:FTZ786523 FKD786489:FKD786523 FAH786489:FAH786523 EQL786489:EQL786523 EGP786489:EGP786523 DWT786489:DWT786523 DMX786489:DMX786523 DDB786489:DDB786523 CTF786489:CTF786523 CJJ786489:CJJ786523 BZN786489:BZN786523 BPR786489:BPR786523 BFV786489:BFV786523 AVZ786489:AVZ786523 AMD786489:AMD786523 ACH786489:ACH786523 SL786489:SL786523 IP786489:IP786523 WVB720953:WVB720987 WLF720953:WLF720987 WBJ720953:WBJ720987 VRN720953:VRN720987 VHR720953:VHR720987 UXV720953:UXV720987 UNZ720953:UNZ720987 UED720953:UED720987 TUH720953:TUH720987 TKL720953:TKL720987 TAP720953:TAP720987 SQT720953:SQT720987 SGX720953:SGX720987 RXB720953:RXB720987 RNF720953:RNF720987 RDJ720953:RDJ720987 QTN720953:QTN720987 QJR720953:QJR720987 PZV720953:PZV720987 PPZ720953:PPZ720987 PGD720953:PGD720987 OWH720953:OWH720987 OML720953:OML720987 OCP720953:OCP720987 NST720953:NST720987 NIX720953:NIX720987 MZB720953:MZB720987 MPF720953:MPF720987 MFJ720953:MFJ720987 LVN720953:LVN720987 LLR720953:LLR720987 LBV720953:LBV720987 KRZ720953:KRZ720987 KID720953:KID720987 JYH720953:JYH720987 JOL720953:JOL720987 JEP720953:JEP720987 IUT720953:IUT720987 IKX720953:IKX720987 IBB720953:IBB720987 HRF720953:HRF720987 HHJ720953:HHJ720987 GXN720953:GXN720987 GNR720953:GNR720987 GDV720953:GDV720987 FTZ720953:FTZ720987 FKD720953:FKD720987 FAH720953:FAH720987 EQL720953:EQL720987 EGP720953:EGP720987 DWT720953:DWT720987 DMX720953:DMX720987 DDB720953:DDB720987 CTF720953:CTF720987 CJJ720953:CJJ720987 BZN720953:BZN720987 BPR720953:BPR720987 BFV720953:BFV720987 AVZ720953:AVZ720987 AMD720953:AMD720987 ACH720953:ACH720987 SL720953:SL720987 IP720953:IP720987 WVB655417:WVB655451 WLF655417:WLF655451 WBJ655417:WBJ655451 VRN655417:VRN655451 VHR655417:VHR655451 UXV655417:UXV655451 UNZ655417:UNZ655451 UED655417:UED655451 TUH655417:TUH655451 TKL655417:TKL655451 TAP655417:TAP655451 SQT655417:SQT655451 SGX655417:SGX655451 RXB655417:RXB655451 RNF655417:RNF655451 RDJ655417:RDJ655451 QTN655417:QTN655451 QJR655417:QJR655451 PZV655417:PZV655451 PPZ655417:PPZ655451 PGD655417:PGD655451 OWH655417:OWH655451 OML655417:OML655451 OCP655417:OCP655451 NST655417:NST655451 NIX655417:NIX655451 MZB655417:MZB655451 MPF655417:MPF655451 MFJ655417:MFJ655451 LVN655417:LVN655451 LLR655417:LLR655451 LBV655417:LBV655451 KRZ655417:KRZ655451 KID655417:KID655451 JYH655417:JYH655451 JOL655417:JOL655451 JEP655417:JEP655451 IUT655417:IUT655451 IKX655417:IKX655451 IBB655417:IBB655451 HRF655417:HRF655451 HHJ655417:HHJ655451 GXN655417:GXN655451 GNR655417:GNR655451 GDV655417:GDV655451 FTZ655417:FTZ655451 FKD655417:FKD655451 FAH655417:FAH655451 EQL655417:EQL655451 EGP655417:EGP655451 DWT655417:DWT655451 DMX655417:DMX655451 DDB655417:DDB655451 CTF655417:CTF655451 CJJ655417:CJJ655451 BZN655417:BZN655451 BPR655417:BPR655451 BFV655417:BFV655451 AVZ655417:AVZ655451 AMD655417:AMD655451 ACH655417:ACH655451 SL655417:SL655451 IP655417:IP655451 WVB589881:WVB589915 WLF589881:WLF589915 WBJ589881:WBJ589915 VRN589881:VRN589915 VHR589881:VHR589915 UXV589881:UXV589915 UNZ589881:UNZ589915 UED589881:UED589915 TUH589881:TUH589915 TKL589881:TKL589915 TAP589881:TAP589915 SQT589881:SQT589915 SGX589881:SGX589915 RXB589881:RXB589915 RNF589881:RNF589915 RDJ589881:RDJ589915 QTN589881:QTN589915 QJR589881:QJR589915 PZV589881:PZV589915 PPZ589881:PPZ589915 PGD589881:PGD589915 OWH589881:OWH589915 OML589881:OML589915 OCP589881:OCP589915 NST589881:NST589915 NIX589881:NIX589915 MZB589881:MZB589915 MPF589881:MPF589915 MFJ589881:MFJ589915 LVN589881:LVN589915 LLR589881:LLR589915 LBV589881:LBV589915 KRZ589881:KRZ589915 KID589881:KID589915 JYH589881:JYH589915 JOL589881:JOL589915 JEP589881:JEP589915 IUT589881:IUT589915 IKX589881:IKX589915 IBB589881:IBB589915 HRF589881:HRF589915 HHJ589881:HHJ589915 GXN589881:GXN589915 GNR589881:GNR589915 GDV589881:GDV589915 FTZ589881:FTZ589915 FKD589881:FKD589915 FAH589881:FAH589915 EQL589881:EQL589915 EGP589881:EGP589915 DWT589881:DWT589915 DMX589881:DMX589915 DDB589881:DDB589915 CTF589881:CTF589915 CJJ589881:CJJ589915 BZN589881:BZN589915 BPR589881:BPR589915 BFV589881:BFV589915 AVZ589881:AVZ589915 AMD589881:AMD589915 ACH589881:ACH589915 SL589881:SL589915 IP589881:IP589915 WVB524345:WVB524379 WLF524345:WLF524379 WBJ524345:WBJ524379 VRN524345:VRN524379 VHR524345:VHR524379 UXV524345:UXV524379 UNZ524345:UNZ524379 UED524345:UED524379 TUH524345:TUH524379 TKL524345:TKL524379 TAP524345:TAP524379 SQT524345:SQT524379 SGX524345:SGX524379 RXB524345:RXB524379 RNF524345:RNF524379 RDJ524345:RDJ524379 QTN524345:QTN524379 QJR524345:QJR524379 PZV524345:PZV524379 PPZ524345:PPZ524379 PGD524345:PGD524379 OWH524345:OWH524379 OML524345:OML524379 OCP524345:OCP524379 NST524345:NST524379 NIX524345:NIX524379 MZB524345:MZB524379 MPF524345:MPF524379 MFJ524345:MFJ524379 LVN524345:LVN524379 LLR524345:LLR524379 LBV524345:LBV524379 KRZ524345:KRZ524379 KID524345:KID524379 JYH524345:JYH524379 JOL524345:JOL524379 JEP524345:JEP524379 IUT524345:IUT524379 IKX524345:IKX524379 IBB524345:IBB524379 HRF524345:HRF524379 HHJ524345:HHJ524379 GXN524345:GXN524379 GNR524345:GNR524379 GDV524345:GDV524379 FTZ524345:FTZ524379 FKD524345:FKD524379 FAH524345:FAH524379 EQL524345:EQL524379 EGP524345:EGP524379 DWT524345:DWT524379 DMX524345:DMX524379 DDB524345:DDB524379 CTF524345:CTF524379 CJJ524345:CJJ524379 BZN524345:BZN524379 BPR524345:BPR524379 BFV524345:BFV524379 AVZ524345:AVZ524379 AMD524345:AMD524379 ACH524345:ACH524379 SL524345:SL524379 IP524345:IP524379 WVB458809:WVB458843 WLF458809:WLF458843 WBJ458809:WBJ458843 VRN458809:VRN458843 VHR458809:VHR458843 UXV458809:UXV458843 UNZ458809:UNZ458843 UED458809:UED458843 TUH458809:TUH458843 TKL458809:TKL458843 TAP458809:TAP458843 SQT458809:SQT458843 SGX458809:SGX458843 RXB458809:RXB458843 RNF458809:RNF458843 RDJ458809:RDJ458843 QTN458809:QTN458843 QJR458809:QJR458843 PZV458809:PZV458843 PPZ458809:PPZ458843 PGD458809:PGD458843 OWH458809:OWH458843 OML458809:OML458843 OCP458809:OCP458843 NST458809:NST458843 NIX458809:NIX458843 MZB458809:MZB458843 MPF458809:MPF458843 MFJ458809:MFJ458843 LVN458809:LVN458843 LLR458809:LLR458843 LBV458809:LBV458843 KRZ458809:KRZ458843 KID458809:KID458843 JYH458809:JYH458843 JOL458809:JOL458843 JEP458809:JEP458843 IUT458809:IUT458843 IKX458809:IKX458843 IBB458809:IBB458843 HRF458809:HRF458843 HHJ458809:HHJ458843 GXN458809:GXN458843 GNR458809:GNR458843 GDV458809:GDV458843 FTZ458809:FTZ458843 FKD458809:FKD458843 FAH458809:FAH458843 EQL458809:EQL458843 EGP458809:EGP458843 DWT458809:DWT458843 DMX458809:DMX458843 DDB458809:DDB458843 CTF458809:CTF458843 CJJ458809:CJJ458843 BZN458809:BZN458843 BPR458809:BPR458843 BFV458809:BFV458843 AVZ458809:AVZ458843 AMD458809:AMD458843 ACH458809:ACH458843 SL458809:SL458843 IP458809:IP458843 WVB393273:WVB393307 WLF393273:WLF393307 WBJ393273:WBJ393307 VRN393273:VRN393307 VHR393273:VHR393307 UXV393273:UXV393307 UNZ393273:UNZ393307 UED393273:UED393307 TUH393273:TUH393307 TKL393273:TKL393307 TAP393273:TAP393307 SQT393273:SQT393307 SGX393273:SGX393307 RXB393273:RXB393307 RNF393273:RNF393307 RDJ393273:RDJ393307 QTN393273:QTN393307 QJR393273:QJR393307 PZV393273:PZV393307 PPZ393273:PPZ393307 PGD393273:PGD393307 OWH393273:OWH393307 OML393273:OML393307 OCP393273:OCP393307 NST393273:NST393307 NIX393273:NIX393307 MZB393273:MZB393307 MPF393273:MPF393307 MFJ393273:MFJ393307 LVN393273:LVN393307 LLR393273:LLR393307 LBV393273:LBV393307 KRZ393273:KRZ393307 KID393273:KID393307 JYH393273:JYH393307 JOL393273:JOL393307 JEP393273:JEP393307 IUT393273:IUT393307 IKX393273:IKX393307 IBB393273:IBB393307 HRF393273:HRF393307 HHJ393273:HHJ393307 GXN393273:GXN393307 GNR393273:GNR393307 GDV393273:GDV393307 FTZ393273:FTZ393307 FKD393273:FKD393307 FAH393273:FAH393307 EQL393273:EQL393307 EGP393273:EGP393307 DWT393273:DWT393307 DMX393273:DMX393307 DDB393273:DDB393307 CTF393273:CTF393307 CJJ393273:CJJ393307 BZN393273:BZN393307 BPR393273:BPR393307 BFV393273:BFV393307 AVZ393273:AVZ393307 AMD393273:AMD393307 ACH393273:ACH393307 SL393273:SL393307 IP393273:IP393307 WVB327737:WVB327771 WLF327737:WLF327771 WBJ327737:WBJ327771 VRN327737:VRN327771 VHR327737:VHR327771 UXV327737:UXV327771 UNZ327737:UNZ327771 UED327737:UED327771 TUH327737:TUH327771 TKL327737:TKL327771 TAP327737:TAP327771 SQT327737:SQT327771 SGX327737:SGX327771 RXB327737:RXB327771 RNF327737:RNF327771 RDJ327737:RDJ327771 QTN327737:QTN327771 QJR327737:QJR327771 PZV327737:PZV327771 PPZ327737:PPZ327771 PGD327737:PGD327771 OWH327737:OWH327771 OML327737:OML327771 OCP327737:OCP327771 NST327737:NST327771 NIX327737:NIX327771 MZB327737:MZB327771 MPF327737:MPF327771 MFJ327737:MFJ327771 LVN327737:LVN327771 LLR327737:LLR327771 LBV327737:LBV327771 KRZ327737:KRZ327771 KID327737:KID327771 JYH327737:JYH327771 JOL327737:JOL327771 JEP327737:JEP327771 IUT327737:IUT327771 IKX327737:IKX327771 IBB327737:IBB327771 HRF327737:HRF327771 HHJ327737:HHJ327771 GXN327737:GXN327771 GNR327737:GNR327771 GDV327737:GDV327771 FTZ327737:FTZ327771 FKD327737:FKD327771 FAH327737:FAH327771 EQL327737:EQL327771 EGP327737:EGP327771 DWT327737:DWT327771 DMX327737:DMX327771 DDB327737:DDB327771 CTF327737:CTF327771 CJJ327737:CJJ327771 BZN327737:BZN327771 BPR327737:BPR327771 BFV327737:BFV327771 AVZ327737:AVZ327771 AMD327737:AMD327771 ACH327737:ACH327771 SL327737:SL327771 IP327737:IP327771 WVB262201:WVB262235 WLF262201:WLF262235 WBJ262201:WBJ262235 VRN262201:VRN262235 VHR262201:VHR262235 UXV262201:UXV262235 UNZ262201:UNZ262235 UED262201:UED262235 TUH262201:TUH262235 TKL262201:TKL262235 TAP262201:TAP262235 SQT262201:SQT262235 SGX262201:SGX262235 RXB262201:RXB262235 RNF262201:RNF262235 RDJ262201:RDJ262235 QTN262201:QTN262235 QJR262201:QJR262235 PZV262201:PZV262235 PPZ262201:PPZ262235 PGD262201:PGD262235 OWH262201:OWH262235 OML262201:OML262235 OCP262201:OCP262235 NST262201:NST262235 NIX262201:NIX262235 MZB262201:MZB262235 MPF262201:MPF262235 MFJ262201:MFJ262235 LVN262201:LVN262235 LLR262201:LLR262235 LBV262201:LBV262235 KRZ262201:KRZ262235 KID262201:KID262235 JYH262201:JYH262235 JOL262201:JOL262235 JEP262201:JEP262235 IUT262201:IUT262235 IKX262201:IKX262235 IBB262201:IBB262235 HRF262201:HRF262235 HHJ262201:HHJ262235 GXN262201:GXN262235 GNR262201:GNR262235 GDV262201:GDV262235 FTZ262201:FTZ262235 FKD262201:FKD262235 FAH262201:FAH262235 EQL262201:EQL262235 EGP262201:EGP262235 DWT262201:DWT262235 DMX262201:DMX262235 DDB262201:DDB262235 CTF262201:CTF262235 CJJ262201:CJJ262235 BZN262201:BZN262235 BPR262201:BPR262235 BFV262201:BFV262235 AVZ262201:AVZ262235 AMD262201:AMD262235 ACH262201:ACH262235 SL262201:SL262235 IP262201:IP262235 WVB196665:WVB196699 WLF196665:WLF196699 WBJ196665:WBJ196699 VRN196665:VRN196699 VHR196665:VHR196699 UXV196665:UXV196699 UNZ196665:UNZ196699 UED196665:UED196699 TUH196665:TUH196699 TKL196665:TKL196699 TAP196665:TAP196699 SQT196665:SQT196699 SGX196665:SGX196699 RXB196665:RXB196699 RNF196665:RNF196699 RDJ196665:RDJ196699 QTN196665:QTN196699 QJR196665:QJR196699 PZV196665:PZV196699 PPZ196665:PPZ196699 PGD196665:PGD196699 OWH196665:OWH196699 OML196665:OML196699 OCP196665:OCP196699 NST196665:NST196699 NIX196665:NIX196699 MZB196665:MZB196699 MPF196665:MPF196699 MFJ196665:MFJ196699 LVN196665:LVN196699 LLR196665:LLR196699 LBV196665:LBV196699 KRZ196665:KRZ196699 KID196665:KID196699 JYH196665:JYH196699 JOL196665:JOL196699 JEP196665:JEP196699 IUT196665:IUT196699 IKX196665:IKX196699 IBB196665:IBB196699 HRF196665:HRF196699 HHJ196665:HHJ196699 GXN196665:GXN196699 GNR196665:GNR196699 GDV196665:GDV196699 FTZ196665:FTZ196699 FKD196665:FKD196699 FAH196665:FAH196699 EQL196665:EQL196699 EGP196665:EGP196699 DWT196665:DWT196699 DMX196665:DMX196699 DDB196665:DDB196699 CTF196665:CTF196699 CJJ196665:CJJ196699 BZN196665:BZN196699 BPR196665:BPR196699 BFV196665:BFV196699 AVZ196665:AVZ196699 AMD196665:AMD196699 ACH196665:ACH196699 SL196665:SL196699 IP196665:IP196699 WVB131129:WVB131163 WLF131129:WLF131163 WBJ131129:WBJ131163 VRN131129:VRN131163 VHR131129:VHR131163 UXV131129:UXV131163 UNZ131129:UNZ131163 UED131129:UED131163 TUH131129:TUH131163 TKL131129:TKL131163 TAP131129:TAP131163 SQT131129:SQT131163 SGX131129:SGX131163 RXB131129:RXB131163 RNF131129:RNF131163 RDJ131129:RDJ131163 QTN131129:QTN131163 QJR131129:QJR131163 PZV131129:PZV131163 PPZ131129:PPZ131163 PGD131129:PGD131163 OWH131129:OWH131163 OML131129:OML131163 OCP131129:OCP131163 NST131129:NST131163 NIX131129:NIX131163 MZB131129:MZB131163 MPF131129:MPF131163 MFJ131129:MFJ131163 LVN131129:LVN131163 LLR131129:LLR131163 LBV131129:LBV131163 KRZ131129:KRZ131163 KID131129:KID131163 JYH131129:JYH131163 JOL131129:JOL131163 JEP131129:JEP131163 IUT131129:IUT131163 IKX131129:IKX131163 IBB131129:IBB131163 HRF131129:HRF131163 HHJ131129:HHJ131163 GXN131129:GXN131163 GNR131129:GNR131163 GDV131129:GDV131163 FTZ131129:FTZ131163 FKD131129:FKD131163 FAH131129:FAH131163 EQL131129:EQL131163 EGP131129:EGP131163 DWT131129:DWT131163 DMX131129:DMX131163 DDB131129:DDB131163 CTF131129:CTF131163 CJJ131129:CJJ131163 BZN131129:BZN131163 BPR131129:BPR131163 BFV131129:BFV131163 AVZ131129:AVZ131163 AMD131129:AMD131163 ACH131129:ACH131163 SL131129:SL131163 IP131129:IP131163 WVB65593:WVB65627 WLF65593:WLF65627 WBJ65593:WBJ65627 VRN65593:VRN65627 VHR65593:VHR65627 UXV65593:UXV65627 UNZ65593:UNZ65627 UED65593:UED65627 TUH65593:TUH65627 TKL65593:TKL65627 TAP65593:TAP65627 SQT65593:SQT65627 SGX65593:SGX65627 RXB65593:RXB65627 RNF65593:RNF65627 RDJ65593:RDJ65627 QTN65593:QTN65627 QJR65593:QJR65627 PZV65593:PZV65627 PPZ65593:PPZ65627 PGD65593:PGD65627 OWH65593:OWH65627 OML65593:OML65627 OCP65593:OCP65627 NST65593:NST65627 NIX65593:NIX65627 MZB65593:MZB65627 MPF65593:MPF65627 MFJ65593:MFJ65627 LVN65593:LVN65627 LLR65593:LLR65627 LBV65593:LBV65627 KRZ65593:KRZ65627 KID65593:KID65627 JYH65593:JYH65627 JOL65593:JOL65627 JEP65593:JEP65627 IUT65593:IUT65627 IKX65593:IKX65627 IBB65593:IBB65627 HRF65593:HRF65627 HHJ65593:HHJ65627 GXN65593:GXN65627 GNR65593:GNR65627 GDV65593:GDV65627 FTZ65593:FTZ65627 FKD65593:FKD65627 FAH65593:FAH65627 EQL65593:EQL65627 EGP65593:EGP65627 DWT65593:DWT65627 DMX65593:DMX65627 DDB65593:DDB65627 CTF65593:CTF65627 CJJ65593:CJJ65627 BZN65593:BZN65627 BPR65593:BPR65627 BFV65593:BFV65627 AVZ65593:AVZ65627 AMD65593:AMD65627 ACH65593:ACH65627 SL65593:SL65627 IP65593:IP65627 D917561:D917595 D852025:D852059 D786489:D786523 D720953:D720987 D655417:D655451 D589881:D589915 D524345:D524379 D458809:D458843 D393273:D393307 D327737:D327771 D262201:D262235 D196665:D196699 D131129:D131163 D65593:D65627 D983097:D983131 D91 SL3:SL91 ACH3:ACH91 AMD3:AMD91 AVZ3:AVZ91 BFV3:BFV91 BPR3:BPR91 BZN3:BZN91 CJJ3:CJJ91 CTF3:CTF91 DDB3:DDB91 DMX3:DMX91 DWT3:DWT91 EGP3:EGP91 EQL3:EQL91 FAH3:FAH91 FKD3:FKD91 FTZ3:FTZ91 GDV3:GDV91 GNR3:GNR91 GXN3:GXN91 HHJ3:HHJ91 HRF3:HRF91 IBB3:IBB91 IKX3:IKX91 IUT3:IUT91 JEP3:JEP91 JOL3:JOL91 JYH3:JYH91 KID3:KID91 KRZ3:KRZ91 LBV3:LBV91 LLR3:LLR91 LVN3:LVN91 MFJ3:MFJ91 MPF3:MPF91 MZB3:MZB91 NIX3:NIX91 NST3:NST91 OCP3:OCP91 OML3:OML91 OWH3:OWH91 PGD3:PGD91 PPZ3:PPZ91 PZV3:PZV91 QJR3:QJR91 QTN3:QTN91 RDJ3:RDJ91 RNF3:RNF91 RXB3:RXB91 SGX3:SGX91 SQT3:SQT91 TAP3:TAP91 TKL3:TKL91 TUH3:TUH91 UED3:UED91 UNZ3:UNZ91 UXV3:UXV91 VHR3:VHR91 VRN3:VRN91 WBJ3:WBJ91 WLF3:WLF91 WVB3:WVB91 IP3:IP91">
      <formula1>0</formula1>
      <formula2>500</formula2>
    </dataValidation>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N65593:IN65627 SJ65593:SJ65627 ACF65593:ACF65627 AMB65593:AMB65627 AVX65593:AVX65627 BFT65593:BFT65627 BPP65593:BPP65627 BZL65593:BZL65627 CJH65593:CJH65627 CTD65593:CTD65627 DCZ65593:DCZ65627 DMV65593:DMV65627 DWR65593:DWR65627 EGN65593:EGN65627 EQJ65593:EQJ65627 FAF65593:FAF65627 FKB65593:FKB65627 FTX65593:FTX65627 GDT65593:GDT65627 GNP65593:GNP65627 GXL65593:GXL65627 HHH65593:HHH65627 HRD65593:HRD65627 IAZ65593:IAZ65627 IKV65593:IKV65627 IUR65593:IUR65627 JEN65593:JEN65627 JOJ65593:JOJ65627 JYF65593:JYF65627 KIB65593:KIB65627 KRX65593:KRX65627 LBT65593:LBT65627 LLP65593:LLP65627 LVL65593:LVL65627 MFH65593:MFH65627 MPD65593:MPD65627 MYZ65593:MYZ65627 NIV65593:NIV65627 NSR65593:NSR65627 OCN65593:OCN65627 OMJ65593:OMJ65627 OWF65593:OWF65627 PGB65593:PGB65627 PPX65593:PPX65627 PZT65593:PZT65627 QJP65593:QJP65627 QTL65593:QTL65627 RDH65593:RDH65627 RND65593:RND65627 RWZ65593:RWZ65627 SGV65593:SGV65627 SQR65593:SQR65627 TAN65593:TAN65627 TKJ65593:TKJ65627 TUF65593:TUF65627 UEB65593:UEB65627 UNX65593:UNX65627 UXT65593:UXT65627 VHP65593:VHP65627 VRL65593:VRL65627 WBH65593:WBH65627 WLD65593:WLD65627 WUZ65593:WUZ65627 IN131129:IN131163 SJ131129:SJ131163 ACF131129:ACF131163 AMB131129:AMB131163 AVX131129:AVX131163 BFT131129:BFT131163 BPP131129:BPP131163 BZL131129:BZL131163 CJH131129:CJH131163 CTD131129:CTD131163 DCZ131129:DCZ131163 DMV131129:DMV131163 DWR131129:DWR131163 EGN131129:EGN131163 EQJ131129:EQJ131163 FAF131129:FAF131163 FKB131129:FKB131163 FTX131129:FTX131163 GDT131129:GDT131163 GNP131129:GNP131163 GXL131129:GXL131163 HHH131129:HHH131163 HRD131129:HRD131163 IAZ131129:IAZ131163 IKV131129:IKV131163 IUR131129:IUR131163 JEN131129:JEN131163 JOJ131129:JOJ131163 JYF131129:JYF131163 KIB131129:KIB131163 KRX131129:KRX131163 LBT131129:LBT131163 LLP131129:LLP131163 LVL131129:LVL131163 MFH131129:MFH131163 MPD131129:MPD131163 MYZ131129:MYZ131163 NIV131129:NIV131163 NSR131129:NSR131163 OCN131129:OCN131163 OMJ131129:OMJ131163 OWF131129:OWF131163 PGB131129:PGB131163 PPX131129:PPX131163 PZT131129:PZT131163 QJP131129:QJP131163 QTL131129:QTL131163 RDH131129:RDH131163 RND131129:RND131163 RWZ131129:RWZ131163 SGV131129:SGV131163 SQR131129:SQR131163 TAN131129:TAN131163 TKJ131129:TKJ131163 TUF131129:TUF131163 UEB131129:UEB131163 UNX131129:UNX131163 UXT131129:UXT131163 VHP131129:VHP131163 VRL131129:VRL131163 WBH131129:WBH131163 WLD131129:WLD131163 WUZ131129:WUZ131163 IN196665:IN196699 SJ196665:SJ196699 ACF196665:ACF196699 AMB196665:AMB196699 AVX196665:AVX196699 BFT196665:BFT196699 BPP196665:BPP196699 BZL196665:BZL196699 CJH196665:CJH196699 CTD196665:CTD196699 DCZ196665:DCZ196699 DMV196665:DMV196699 DWR196665:DWR196699 EGN196665:EGN196699 EQJ196665:EQJ196699 FAF196665:FAF196699 FKB196665:FKB196699 FTX196665:FTX196699 GDT196665:GDT196699 GNP196665:GNP196699 GXL196665:GXL196699 HHH196665:HHH196699 HRD196665:HRD196699 IAZ196665:IAZ196699 IKV196665:IKV196699 IUR196665:IUR196699 JEN196665:JEN196699 JOJ196665:JOJ196699 JYF196665:JYF196699 KIB196665:KIB196699 KRX196665:KRX196699 LBT196665:LBT196699 LLP196665:LLP196699 LVL196665:LVL196699 MFH196665:MFH196699 MPD196665:MPD196699 MYZ196665:MYZ196699 NIV196665:NIV196699 NSR196665:NSR196699 OCN196665:OCN196699 OMJ196665:OMJ196699 OWF196665:OWF196699 PGB196665:PGB196699 PPX196665:PPX196699 PZT196665:PZT196699 QJP196665:QJP196699 QTL196665:QTL196699 RDH196665:RDH196699 RND196665:RND196699 RWZ196665:RWZ196699 SGV196665:SGV196699 SQR196665:SQR196699 TAN196665:TAN196699 TKJ196665:TKJ196699 TUF196665:TUF196699 UEB196665:UEB196699 UNX196665:UNX196699 UXT196665:UXT196699 VHP196665:VHP196699 VRL196665:VRL196699 WBH196665:WBH196699 WLD196665:WLD196699 WUZ196665:WUZ196699 IN262201:IN262235 SJ262201:SJ262235 ACF262201:ACF262235 AMB262201:AMB262235 AVX262201:AVX262235 BFT262201:BFT262235 BPP262201:BPP262235 BZL262201:BZL262235 CJH262201:CJH262235 CTD262201:CTD262235 DCZ262201:DCZ262235 DMV262201:DMV262235 DWR262201:DWR262235 EGN262201:EGN262235 EQJ262201:EQJ262235 FAF262201:FAF262235 FKB262201:FKB262235 FTX262201:FTX262235 GDT262201:GDT262235 GNP262201:GNP262235 GXL262201:GXL262235 HHH262201:HHH262235 HRD262201:HRD262235 IAZ262201:IAZ262235 IKV262201:IKV262235 IUR262201:IUR262235 JEN262201:JEN262235 JOJ262201:JOJ262235 JYF262201:JYF262235 KIB262201:KIB262235 KRX262201:KRX262235 LBT262201:LBT262235 LLP262201:LLP262235 LVL262201:LVL262235 MFH262201:MFH262235 MPD262201:MPD262235 MYZ262201:MYZ262235 NIV262201:NIV262235 NSR262201:NSR262235 OCN262201:OCN262235 OMJ262201:OMJ262235 OWF262201:OWF262235 PGB262201:PGB262235 PPX262201:PPX262235 PZT262201:PZT262235 QJP262201:QJP262235 QTL262201:QTL262235 RDH262201:RDH262235 RND262201:RND262235 RWZ262201:RWZ262235 SGV262201:SGV262235 SQR262201:SQR262235 TAN262201:TAN262235 TKJ262201:TKJ262235 TUF262201:TUF262235 UEB262201:UEB262235 UNX262201:UNX262235 UXT262201:UXT262235 VHP262201:VHP262235 VRL262201:VRL262235 WBH262201:WBH262235 WLD262201:WLD262235 WUZ262201:WUZ262235 IN327737:IN327771 SJ327737:SJ327771 ACF327737:ACF327771 AMB327737:AMB327771 AVX327737:AVX327771 BFT327737:BFT327771 BPP327737:BPP327771 BZL327737:BZL327771 CJH327737:CJH327771 CTD327737:CTD327771 DCZ327737:DCZ327771 DMV327737:DMV327771 DWR327737:DWR327771 EGN327737:EGN327771 EQJ327737:EQJ327771 FAF327737:FAF327771 FKB327737:FKB327771 FTX327737:FTX327771 GDT327737:GDT327771 GNP327737:GNP327771 GXL327737:GXL327771 HHH327737:HHH327771 HRD327737:HRD327771 IAZ327737:IAZ327771 IKV327737:IKV327771 IUR327737:IUR327771 JEN327737:JEN327771 JOJ327737:JOJ327771 JYF327737:JYF327771 KIB327737:KIB327771 KRX327737:KRX327771 LBT327737:LBT327771 LLP327737:LLP327771 LVL327737:LVL327771 MFH327737:MFH327771 MPD327737:MPD327771 MYZ327737:MYZ327771 NIV327737:NIV327771 NSR327737:NSR327771 OCN327737:OCN327771 OMJ327737:OMJ327771 OWF327737:OWF327771 PGB327737:PGB327771 PPX327737:PPX327771 PZT327737:PZT327771 QJP327737:QJP327771 QTL327737:QTL327771 RDH327737:RDH327771 RND327737:RND327771 RWZ327737:RWZ327771 SGV327737:SGV327771 SQR327737:SQR327771 TAN327737:TAN327771 TKJ327737:TKJ327771 TUF327737:TUF327771 UEB327737:UEB327771 UNX327737:UNX327771 UXT327737:UXT327771 VHP327737:VHP327771 VRL327737:VRL327771 WBH327737:WBH327771 WLD327737:WLD327771 WUZ327737:WUZ327771 IN393273:IN393307 SJ393273:SJ393307 ACF393273:ACF393307 AMB393273:AMB393307 AVX393273:AVX393307 BFT393273:BFT393307 BPP393273:BPP393307 BZL393273:BZL393307 CJH393273:CJH393307 CTD393273:CTD393307 DCZ393273:DCZ393307 DMV393273:DMV393307 DWR393273:DWR393307 EGN393273:EGN393307 EQJ393273:EQJ393307 FAF393273:FAF393307 FKB393273:FKB393307 FTX393273:FTX393307 GDT393273:GDT393307 GNP393273:GNP393307 GXL393273:GXL393307 HHH393273:HHH393307 HRD393273:HRD393307 IAZ393273:IAZ393307 IKV393273:IKV393307 IUR393273:IUR393307 JEN393273:JEN393307 JOJ393273:JOJ393307 JYF393273:JYF393307 KIB393273:KIB393307 KRX393273:KRX393307 LBT393273:LBT393307 LLP393273:LLP393307 LVL393273:LVL393307 MFH393273:MFH393307 MPD393273:MPD393307 MYZ393273:MYZ393307 NIV393273:NIV393307 NSR393273:NSR393307 OCN393273:OCN393307 OMJ393273:OMJ393307 OWF393273:OWF393307 PGB393273:PGB393307 PPX393273:PPX393307 PZT393273:PZT393307 QJP393273:QJP393307 QTL393273:QTL393307 RDH393273:RDH393307 RND393273:RND393307 RWZ393273:RWZ393307 SGV393273:SGV393307 SQR393273:SQR393307 TAN393273:TAN393307 TKJ393273:TKJ393307 TUF393273:TUF393307 UEB393273:UEB393307 UNX393273:UNX393307 UXT393273:UXT393307 VHP393273:VHP393307 VRL393273:VRL393307 WBH393273:WBH393307 WLD393273:WLD393307 WUZ393273:WUZ393307 IN458809:IN458843 SJ458809:SJ458843 ACF458809:ACF458843 AMB458809:AMB458843 AVX458809:AVX458843 BFT458809:BFT458843 BPP458809:BPP458843 BZL458809:BZL458843 CJH458809:CJH458843 CTD458809:CTD458843 DCZ458809:DCZ458843 DMV458809:DMV458843 DWR458809:DWR458843 EGN458809:EGN458843 EQJ458809:EQJ458843 FAF458809:FAF458843 FKB458809:FKB458843 FTX458809:FTX458843 GDT458809:GDT458843 GNP458809:GNP458843 GXL458809:GXL458843 HHH458809:HHH458843 HRD458809:HRD458843 IAZ458809:IAZ458843 IKV458809:IKV458843 IUR458809:IUR458843 JEN458809:JEN458843 JOJ458809:JOJ458843 JYF458809:JYF458843 KIB458809:KIB458843 KRX458809:KRX458843 LBT458809:LBT458843 LLP458809:LLP458843 LVL458809:LVL458843 MFH458809:MFH458843 MPD458809:MPD458843 MYZ458809:MYZ458843 NIV458809:NIV458843 NSR458809:NSR458843 OCN458809:OCN458843 OMJ458809:OMJ458843 OWF458809:OWF458843 PGB458809:PGB458843 PPX458809:PPX458843 PZT458809:PZT458843 QJP458809:QJP458843 QTL458809:QTL458843 RDH458809:RDH458843 RND458809:RND458843 RWZ458809:RWZ458843 SGV458809:SGV458843 SQR458809:SQR458843 TAN458809:TAN458843 TKJ458809:TKJ458843 TUF458809:TUF458843 UEB458809:UEB458843 UNX458809:UNX458843 UXT458809:UXT458843 VHP458809:VHP458843 VRL458809:VRL458843 WBH458809:WBH458843 WLD458809:WLD458843 WUZ458809:WUZ458843 IN524345:IN524379 SJ524345:SJ524379 ACF524345:ACF524379 AMB524345:AMB524379 AVX524345:AVX524379 BFT524345:BFT524379 BPP524345:BPP524379 BZL524345:BZL524379 CJH524345:CJH524379 CTD524345:CTD524379 DCZ524345:DCZ524379 DMV524345:DMV524379 DWR524345:DWR524379 EGN524345:EGN524379 EQJ524345:EQJ524379 FAF524345:FAF524379 FKB524345:FKB524379 FTX524345:FTX524379 GDT524345:GDT524379 GNP524345:GNP524379 GXL524345:GXL524379 HHH524345:HHH524379 HRD524345:HRD524379 IAZ524345:IAZ524379 IKV524345:IKV524379 IUR524345:IUR524379 JEN524345:JEN524379 JOJ524345:JOJ524379 JYF524345:JYF524379 KIB524345:KIB524379 KRX524345:KRX524379 LBT524345:LBT524379 LLP524345:LLP524379 LVL524345:LVL524379 MFH524345:MFH524379 MPD524345:MPD524379 MYZ524345:MYZ524379 NIV524345:NIV524379 NSR524345:NSR524379 OCN524345:OCN524379 OMJ524345:OMJ524379 OWF524345:OWF524379 PGB524345:PGB524379 PPX524345:PPX524379 PZT524345:PZT524379 QJP524345:QJP524379 QTL524345:QTL524379 RDH524345:RDH524379 RND524345:RND524379 RWZ524345:RWZ524379 SGV524345:SGV524379 SQR524345:SQR524379 TAN524345:TAN524379 TKJ524345:TKJ524379 TUF524345:TUF524379 UEB524345:UEB524379 UNX524345:UNX524379 UXT524345:UXT524379 VHP524345:VHP524379 VRL524345:VRL524379 WBH524345:WBH524379 WLD524345:WLD524379 WUZ524345:WUZ524379 IN589881:IN589915 SJ589881:SJ589915 ACF589881:ACF589915 AMB589881:AMB589915 AVX589881:AVX589915 BFT589881:BFT589915 BPP589881:BPP589915 BZL589881:BZL589915 CJH589881:CJH589915 CTD589881:CTD589915 DCZ589881:DCZ589915 DMV589881:DMV589915 DWR589881:DWR589915 EGN589881:EGN589915 EQJ589881:EQJ589915 FAF589881:FAF589915 FKB589881:FKB589915 FTX589881:FTX589915 GDT589881:GDT589915 GNP589881:GNP589915 GXL589881:GXL589915 HHH589881:HHH589915 HRD589881:HRD589915 IAZ589881:IAZ589915 IKV589881:IKV589915 IUR589881:IUR589915 JEN589881:JEN589915 JOJ589881:JOJ589915 JYF589881:JYF589915 KIB589881:KIB589915 KRX589881:KRX589915 LBT589881:LBT589915 LLP589881:LLP589915 LVL589881:LVL589915 MFH589881:MFH589915 MPD589881:MPD589915 MYZ589881:MYZ589915 NIV589881:NIV589915 NSR589881:NSR589915 OCN589881:OCN589915 OMJ589881:OMJ589915 OWF589881:OWF589915 PGB589881:PGB589915 PPX589881:PPX589915 PZT589881:PZT589915 QJP589881:QJP589915 QTL589881:QTL589915 RDH589881:RDH589915 RND589881:RND589915 RWZ589881:RWZ589915 SGV589881:SGV589915 SQR589881:SQR589915 TAN589881:TAN589915 TKJ589881:TKJ589915 TUF589881:TUF589915 UEB589881:UEB589915 UNX589881:UNX589915 UXT589881:UXT589915 VHP589881:VHP589915 VRL589881:VRL589915 WBH589881:WBH589915 WLD589881:WLD589915 WUZ589881:WUZ589915 IN655417:IN655451 SJ655417:SJ655451 ACF655417:ACF655451 AMB655417:AMB655451 AVX655417:AVX655451 BFT655417:BFT655451 BPP655417:BPP655451 BZL655417:BZL655451 CJH655417:CJH655451 CTD655417:CTD655451 DCZ655417:DCZ655451 DMV655417:DMV655451 DWR655417:DWR655451 EGN655417:EGN655451 EQJ655417:EQJ655451 FAF655417:FAF655451 FKB655417:FKB655451 FTX655417:FTX655451 GDT655417:GDT655451 GNP655417:GNP655451 GXL655417:GXL655451 HHH655417:HHH655451 HRD655417:HRD655451 IAZ655417:IAZ655451 IKV655417:IKV655451 IUR655417:IUR655451 JEN655417:JEN655451 JOJ655417:JOJ655451 JYF655417:JYF655451 KIB655417:KIB655451 KRX655417:KRX655451 LBT655417:LBT655451 LLP655417:LLP655451 LVL655417:LVL655451 MFH655417:MFH655451 MPD655417:MPD655451 MYZ655417:MYZ655451 NIV655417:NIV655451 NSR655417:NSR655451 OCN655417:OCN655451 OMJ655417:OMJ655451 OWF655417:OWF655451 PGB655417:PGB655451 PPX655417:PPX655451 PZT655417:PZT655451 QJP655417:QJP655451 QTL655417:QTL655451 RDH655417:RDH655451 RND655417:RND655451 RWZ655417:RWZ655451 SGV655417:SGV655451 SQR655417:SQR655451 TAN655417:TAN655451 TKJ655417:TKJ655451 TUF655417:TUF655451 UEB655417:UEB655451 UNX655417:UNX655451 UXT655417:UXT655451 VHP655417:VHP655451 VRL655417:VRL655451 WBH655417:WBH655451 WLD655417:WLD655451 WUZ655417:WUZ655451 IN720953:IN720987 SJ720953:SJ720987 ACF720953:ACF720987 AMB720953:AMB720987 AVX720953:AVX720987 BFT720953:BFT720987 BPP720953:BPP720987 BZL720953:BZL720987 CJH720953:CJH720987 CTD720953:CTD720987 DCZ720953:DCZ720987 DMV720953:DMV720987 DWR720953:DWR720987 EGN720953:EGN720987 EQJ720953:EQJ720987 FAF720953:FAF720987 FKB720953:FKB720987 FTX720953:FTX720987 GDT720953:GDT720987 GNP720953:GNP720987 GXL720953:GXL720987 HHH720953:HHH720987 HRD720953:HRD720987 IAZ720953:IAZ720987 IKV720953:IKV720987 IUR720953:IUR720987 JEN720953:JEN720987 JOJ720953:JOJ720987 JYF720953:JYF720987 KIB720953:KIB720987 KRX720953:KRX720987 LBT720953:LBT720987 LLP720953:LLP720987 LVL720953:LVL720987 MFH720953:MFH720987 MPD720953:MPD720987 MYZ720953:MYZ720987 NIV720953:NIV720987 NSR720953:NSR720987 OCN720953:OCN720987 OMJ720953:OMJ720987 OWF720953:OWF720987 PGB720953:PGB720987 PPX720953:PPX720987 PZT720953:PZT720987 QJP720953:QJP720987 QTL720953:QTL720987 RDH720953:RDH720987 RND720953:RND720987 RWZ720953:RWZ720987 SGV720953:SGV720987 SQR720953:SQR720987 TAN720953:TAN720987 TKJ720953:TKJ720987 TUF720953:TUF720987 UEB720953:UEB720987 UNX720953:UNX720987 UXT720953:UXT720987 VHP720953:VHP720987 VRL720953:VRL720987 WBH720953:WBH720987 WLD720953:WLD720987 WUZ720953:WUZ720987 IN786489:IN786523 SJ786489:SJ786523 ACF786489:ACF786523 AMB786489:AMB786523 AVX786489:AVX786523 BFT786489:BFT786523 BPP786489:BPP786523 BZL786489:BZL786523 CJH786489:CJH786523 CTD786489:CTD786523 DCZ786489:DCZ786523 DMV786489:DMV786523 DWR786489:DWR786523 EGN786489:EGN786523 EQJ786489:EQJ786523 FAF786489:FAF786523 FKB786489:FKB786523 FTX786489:FTX786523 GDT786489:GDT786523 GNP786489:GNP786523 GXL786489:GXL786523 HHH786489:HHH786523 HRD786489:HRD786523 IAZ786489:IAZ786523 IKV786489:IKV786523 IUR786489:IUR786523 JEN786489:JEN786523 JOJ786489:JOJ786523 JYF786489:JYF786523 KIB786489:KIB786523 KRX786489:KRX786523 LBT786489:LBT786523 LLP786489:LLP786523 LVL786489:LVL786523 MFH786489:MFH786523 MPD786489:MPD786523 MYZ786489:MYZ786523 NIV786489:NIV786523 NSR786489:NSR786523 OCN786489:OCN786523 OMJ786489:OMJ786523 OWF786489:OWF786523 PGB786489:PGB786523 PPX786489:PPX786523 PZT786489:PZT786523 QJP786489:QJP786523 QTL786489:QTL786523 RDH786489:RDH786523 RND786489:RND786523 RWZ786489:RWZ786523 SGV786489:SGV786523 SQR786489:SQR786523 TAN786489:TAN786523 TKJ786489:TKJ786523 TUF786489:TUF786523 UEB786489:UEB786523 UNX786489:UNX786523 UXT786489:UXT786523 VHP786489:VHP786523 VRL786489:VRL786523 WBH786489:WBH786523 WLD786489:WLD786523 WUZ786489:WUZ786523 IN852025:IN852059 SJ852025:SJ852059 ACF852025:ACF852059 AMB852025:AMB852059 AVX852025:AVX852059 BFT852025:BFT852059 BPP852025:BPP852059 BZL852025:BZL852059 CJH852025:CJH852059 CTD852025:CTD852059 DCZ852025:DCZ852059 DMV852025:DMV852059 DWR852025:DWR852059 EGN852025:EGN852059 EQJ852025:EQJ852059 FAF852025:FAF852059 FKB852025:FKB852059 FTX852025:FTX852059 GDT852025:GDT852059 GNP852025:GNP852059 GXL852025:GXL852059 HHH852025:HHH852059 HRD852025:HRD852059 IAZ852025:IAZ852059 IKV852025:IKV852059 IUR852025:IUR852059 JEN852025:JEN852059 JOJ852025:JOJ852059 JYF852025:JYF852059 KIB852025:KIB852059 KRX852025:KRX852059 LBT852025:LBT852059 LLP852025:LLP852059 LVL852025:LVL852059 MFH852025:MFH852059 MPD852025:MPD852059 MYZ852025:MYZ852059 NIV852025:NIV852059 NSR852025:NSR852059 OCN852025:OCN852059 OMJ852025:OMJ852059 OWF852025:OWF852059 PGB852025:PGB852059 PPX852025:PPX852059 PZT852025:PZT852059 QJP852025:QJP852059 QTL852025:QTL852059 RDH852025:RDH852059 RND852025:RND852059 RWZ852025:RWZ852059 SGV852025:SGV852059 SQR852025:SQR852059 TAN852025:TAN852059 TKJ852025:TKJ852059 TUF852025:TUF852059 UEB852025:UEB852059 UNX852025:UNX852059 UXT852025:UXT852059 VHP852025:VHP852059 VRL852025:VRL852059 WBH852025:WBH852059 WLD852025:WLD852059 WUZ852025:WUZ852059 IN917561:IN917595 SJ917561:SJ917595 ACF917561:ACF917595 AMB917561:AMB917595 AVX917561:AVX917595 BFT917561:BFT917595 BPP917561:BPP917595 BZL917561:BZL917595 CJH917561:CJH917595 CTD917561:CTD917595 DCZ917561:DCZ917595 DMV917561:DMV917595 DWR917561:DWR917595 EGN917561:EGN917595 EQJ917561:EQJ917595 FAF917561:FAF917595 FKB917561:FKB917595 FTX917561:FTX917595 GDT917561:GDT917595 GNP917561:GNP917595 GXL917561:GXL917595 HHH917561:HHH917595 HRD917561:HRD917595 IAZ917561:IAZ917595 IKV917561:IKV917595 IUR917561:IUR917595 JEN917561:JEN917595 JOJ917561:JOJ917595 JYF917561:JYF917595 KIB917561:KIB917595 KRX917561:KRX917595 LBT917561:LBT917595 LLP917561:LLP917595 LVL917561:LVL917595 MFH917561:MFH917595 MPD917561:MPD917595 MYZ917561:MYZ917595 NIV917561:NIV917595 NSR917561:NSR917595 OCN917561:OCN917595 OMJ917561:OMJ917595 OWF917561:OWF917595 PGB917561:PGB917595 PPX917561:PPX917595 PZT917561:PZT917595 QJP917561:QJP917595 QTL917561:QTL917595 RDH917561:RDH917595 RND917561:RND917595 RWZ917561:RWZ917595 SGV917561:SGV917595 SQR917561:SQR917595 TAN917561:TAN917595 TKJ917561:TKJ917595 TUF917561:TUF917595 UEB917561:UEB917595 UNX917561:UNX917595 UXT917561:UXT917595 VHP917561:VHP917595 VRL917561:VRL917595 WBH917561:WBH917595 WLD917561:WLD917595 WUZ917561:WUZ917595 IN983097:IN983131 SJ983097:SJ983131 ACF983097:ACF983131 AMB983097:AMB983131 AVX983097:AVX983131 BFT983097:BFT983131 BPP983097:BPP983131 BZL983097:BZL983131 CJH983097:CJH983131 CTD983097:CTD983131 DCZ983097:DCZ983131 DMV983097:DMV983131 DWR983097:DWR983131 EGN983097:EGN983131 EQJ983097:EQJ983131 FAF983097:FAF983131 FKB983097:FKB983131 FTX983097:FTX983131 GDT983097:GDT983131 GNP983097:GNP983131 GXL983097:GXL983131 HHH983097:HHH983131 HRD983097:HRD983131 IAZ983097:IAZ983131 IKV983097:IKV983131 IUR983097:IUR983131 JEN983097:JEN983131 JOJ983097:JOJ983131 JYF983097:JYF983131 KIB983097:KIB983131 KRX983097:KRX983131 LBT983097:LBT983131 LLP983097:LLP983131 LVL983097:LVL983131 MFH983097:MFH983131 MPD983097:MPD983131 MYZ983097:MYZ983131 NIV983097:NIV983131 NSR983097:NSR983131 OCN983097:OCN983131 OMJ983097:OMJ983131 OWF983097:OWF983131 PGB983097:PGB983131 PPX983097:PPX983131 PZT983097:PZT983131 QJP983097:QJP983131 QTL983097:QTL983131 RDH983097:RDH983131 RND983097:RND983131 RWZ983097:RWZ983131 SGV983097:SGV983131 SQR983097:SQR983131 TAN983097:TAN983131 TKJ983097:TKJ983131 TUF983097:TUF983131 UEB983097:UEB983131 UNX983097:UNX983131 UXT983097:UXT983131 VHP983097:VHP983131 VRL983097:VRL983131 WBH983097:WBH983131 WLD983097:WLD983131 WUZ983097:WUZ983131 WUZ3:WUZ91 WLD3:WLD91 WBH3:WBH91 VRL3:VRL91 VHP3:VHP91 UXT3:UXT91 UNX3:UNX91 UEB3:UEB91 TUF3:TUF91 TKJ3:TKJ91 TAN3:TAN91 SQR3:SQR91 SGV3:SGV91 RWZ3:RWZ91 RND3:RND91 RDH3:RDH91 QTL3:QTL91 QJP3:QJP91 PZT3:PZT91 PPX3:PPX91 PGB3:PGB91 OWF3:OWF91 OMJ3:OMJ91 OCN3:OCN91 NSR3:NSR91 NIV3:NIV91 MYZ3:MYZ91 MPD3:MPD91 MFH3:MFH91 LVL3:LVL91 LLP3:LLP91 LBT3:LBT91 KRX3:KRX91 KIB3:KIB91 JYF3:JYF91 JOJ3:JOJ91 JEN3:JEN91 IUR3:IUR91 IKV3:IKV91 IAZ3:IAZ91 HRD3:HRD91 HHH3:HHH91 GXL3:GXL91 GNP3:GNP91 GDT3:GDT91 FTX3:FTX91 FKB3:FKB91 FAF3:FAF91 EQJ3:EQJ91 EGN3:EGN91 DWR3:DWR91 DMV3:DMV91 DCZ3:DCZ91 CTD3:CTD91 CJH3:CJH91 BZL3:BZL91 BPP3:BPP91 BFT3:BFT91 AVX3:AVX91 AMB3:AMB91 ACF3:ACF91 SJ3:SJ91 IN3:IN91">
      <formula1>#REF!</formula1>
    </dataValidation>
    <dataValidation allowBlank="1" showInputMessage="1" showErrorMessage="1" prompt="Introduce el área, departamento o dirección a la que pertenece la plaza (ejem. Jefe de Ingresos pertenece al área de &quot;Hacienda Pública Municipal&quot;, Secretario Particular a &quot;Presidencia&quot;, Oficial Mayor a &quot;Departamento de Recursos Humanos&quot;, etc." sqref="WUX983097:WUX983131 WLB983097:WLB983131 WBF983097:WBF983131 VRJ983097:VRJ983131 VHN983097:VHN983131 UXR983097:UXR983131 UNV983097:UNV983131 UDZ983097:UDZ983131 TUD983097:TUD983131 TKH983097:TKH983131 TAL983097:TAL983131 SQP983097:SQP983131 SGT983097:SGT983131 RWX983097:RWX983131 RNB983097:RNB983131 RDF983097:RDF983131 QTJ983097:QTJ983131 QJN983097:QJN983131 PZR983097:PZR983131 PPV983097:PPV983131 PFZ983097:PFZ983131 OWD983097:OWD983131 OMH983097:OMH983131 OCL983097:OCL983131 NSP983097:NSP983131 NIT983097:NIT983131 MYX983097:MYX983131 MPB983097:MPB983131 MFF983097:MFF983131 LVJ983097:LVJ983131 LLN983097:LLN983131 LBR983097:LBR983131 KRV983097:KRV983131 KHZ983097:KHZ983131 JYD983097:JYD983131 JOH983097:JOH983131 JEL983097:JEL983131 IUP983097:IUP983131 IKT983097:IKT983131 IAX983097:IAX983131 HRB983097:HRB983131 HHF983097:HHF983131 GXJ983097:GXJ983131 GNN983097:GNN983131 GDR983097:GDR983131 FTV983097:FTV983131 FJZ983097:FJZ983131 FAD983097:FAD983131 EQH983097:EQH983131 EGL983097:EGL983131 DWP983097:DWP983131 DMT983097:DMT983131 DCX983097:DCX983131 CTB983097:CTB983131 CJF983097:CJF983131 BZJ983097:BZJ983131 BPN983097:BPN983131 BFR983097:BFR983131 AVV983097:AVV983131 ALZ983097:ALZ983131 ACD983097:ACD983131 SH983097:SH983131 IL983097:IL983131 WUX917561:WUX917595 WLB917561:WLB917595 WBF917561:WBF917595 VRJ917561:VRJ917595 VHN917561:VHN917595 UXR917561:UXR917595 UNV917561:UNV917595 UDZ917561:UDZ917595 TUD917561:TUD917595 TKH917561:TKH917595 TAL917561:TAL917595 SQP917561:SQP917595 SGT917561:SGT917595 RWX917561:RWX917595 RNB917561:RNB917595 RDF917561:RDF917595 QTJ917561:QTJ917595 QJN917561:QJN917595 PZR917561:PZR917595 PPV917561:PPV917595 PFZ917561:PFZ917595 OWD917561:OWD917595 OMH917561:OMH917595 OCL917561:OCL917595 NSP917561:NSP917595 NIT917561:NIT917595 MYX917561:MYX917595 MPB917561:MPB917595 MFF917561:MFF917595 LVJ917561:LVJ917595 LLN917561:LLN917595 LBR917561:LBR917595 KRV917561:KRV917595 KHZ917561:KHZ917595 JYD917561:JYD917595 JOH917561:JOH917595 JEL917561:JEL917595 IUP917561:IUP917595 IKT917561:IKT917595 IAX917561:IAX917595 HRB917561:HRB917595 HHF917561:HHF917595 GXJ917561:GXJ917595 GNN917561:GNN917595 GDR917561:GDR917595 FTV917561:FTV917595 FJZ917561:FJZ917595 FAD917561:FAD917595 EQH917561:EQH917595 EGL917561:EGL917595 DWP917561:DWP917595 DMT917561:DMT917595 DCX917561:DCX917595 CTB917561:CTB917595 CJF917561:CJF917595 BZJ917561:BZJ917595 BPN917561:BPN917595 BFR917561:BFR917595 AVV917561:AVV917595 ALZ917561:ALZ917595 ACD917561:ACD917595 SH917561:SH917595 IL917561:IL917595 WUX852025:WUX852059 WLB852025:WLB852059 WBF852025:WBF852059 VRJ852025:VRJ852059 VHN852025:VHN852059 UXR852025:UXR852059 UNV852025:UNV852059 UDZ852025:UDZ852059 TUD852025:TUD852059 TKH852025:TKH852059 TAL852025:TAL852059 SQP852025:SQP852059 SGT852025:SGT852059 RWX852025:RWX852059 RNB852025:RNB852059 RDF852025:RDF852059 QTJ852025:QTJ852059 QJN852025:QJN852059 PZR852025:PZR852059 PPV852025:PPV852059 PFZ852025:PFZ852059 OWD852025:OWD852059 OMH852025:OMH852059 OCL852025:OCL852059 NSP852025:NSP852059 NIT852025:NIT852059 MYX852025:MYX852059 MPB852025:MPB852059 MFF852025:MFF852059 LVJ852025:LVJ852059 LLN852025:LLN852059 LBR852025:LBR852059 KRV852025:KRV852059 KHZ852025:KHZ852059 JYD852025:JYD852059 JOH852025:JOH852059 JEL852025:JEL852059 IUP852025:IUP852059 IKT852025:IKT852059 IAX852025:IAX852059 HRB852025:HRB852059 HHF852025:HHF852059 GXJ852025:GXJ852059 GNN852025:GNN852059 GDR852025:GDR852059 FTV852025:FTV852059 FJZ852025:FJZ852059 FAD852025:FAD852059 EQH852025:EQH852059 EGL852025:EGL852059 DWP852025:DWP852059 DMT852025:DMT852059 DCX852025:DCX852059 CTB852025:CTB852059 CJF852025:CJF852059 BZJ852025:BZJ852059 BPN852025:BPN852059 BFR852025:BFR852059 AVV852025:AVV852059 ALZ852025:ALZ852059 ACD852025:ACD852059 SH852025:SH852059 IL852025:IL852059 WUX786489:WUX786523 WLB786489:WLB786523 WBF786489:WBF786523 VRJ786489:VRJ786523 VHN786489:VHN786523 UXR786489:UXR786523 UNV786489:UNV786523 UDZ786489:UDZ786523 TUD786489:TUD786523 TKH786489:TKH786523 TAL786489:TAL786523 SQP786489:SQP786523 SGT786489:SGT786523 RWX786489:RWX786523 RNB786489:RNB786523 RDF786489:RDF786523 QTJ786489:QTJ786523 QJN786489:QJN786523 PZR786489:PZR786523 PPV786489:PPV786523 PFZ786489:PFZ786523 OWD786489:OWD786523 OMH786489:OMH786523 OCL786489:OCL786523 NSP786489:NSP786523 NIT786489:NIT786523 MYX786489:MYX786523 MPB786489:MPB786523 MFF786489:MFF786523 LVJ786489:LVJ786523 LLN786489:LLN786523 LBR786489:LBR786523 KRV786489:KRV786523 KHZ786489:KHZ786523 JYD786489:JYD786523 JOH786489:JOH786523 JEL786489:JEL786523 IUP786489:IUP786523 IKT786489:IKT786523 IAX786489:IAX786523 HRB786489:HRB786523 HHF786489:HHF786523 GXJ786489:GXJ786523 GNN786489:GNN786523 GDR786489:GDR786523 FTV786489:FTV786523 FJZ786489:FJZ786523 FAD786489:FAD786523 EQH786489:EQH786523 EGL786489:EGL786523 DWP786489:DWP786523 DMT786489:DMT786523 DCX786489:DCX786523 CTB786489:CTB786523 CJF786489:CJF786523 BZJ786489:BZJ786523 BPN786489:BPN786523 BFR786489:BFR786523 AVV786489:AVV786523 ALZ786489:ALZ786523 ACD786489:ACD786523 SH786489:SH786523 IL786489:IL786523 WUX720953:WUX720987 WLB720953:WLB720987 WBF720953:WBF720987 VRJ720953:VRJ720987 VHN720953:VHN720987 UXR720953:UXR720987 UNV720953:UNV720987 UDZ720953:UDZ720987 TUD720953:TUD720987 TKH720953:TKH720987 TAL720953:TAL720987 SQP720953:SQP720987 SGT720953:SGT720987 RWX720953:RWX720987 RNB720953:RNB720987 RDF720953:RDF720987 QTJ720953:QTJ720987 QJN720953:QJN720987 PZR720953:PZR720987 PPV720953:PPV720987 PFZ720953:PFZ720987 OWD720953:OWD720987 OMH720953:OMH720987 OCL720953:OCL720987 NSP720953:NSP720987 NIT720953:NIT720987 MYX720953:MYX720987 MPB720953:MPB720987 MFF720953:MFF720987 LVJ720953:LVJ720987 LLN720953:LLN720987 LBR720953:LBR720987 KRV720953:KRV720987 KHZ720953:KHZ720987 JYD720953:JYD720987 JOH720953:JOH720987 JEL720953:JEL720987 IUP720953:IUP720987 IKT720953:IKT720987 IAX720953:IAX720987 HRB720953:HRB720987 HHF720953:HHF720987 GXJ720953:GXJ720987 GNN720953:GNN720987 GDR720953:GDR720987 FTV720953:FTV720987 FJZ720953:FJZ720987 FAD720953:FAD720987 EQH720953:EQH720987 EGL720953:EGL720987 DWP720953:DWP720987 DMT720953:DMT720987 DCX720953:DCX720987 CTB720953:CTB720987 CJF720953:CJF720987 BZJ720953:BZJ720987 BPN720953:BPN720987 BFR720953:BFR720987 AVV720953:AVV720987 ALZ720953:ALZ720987 ACD720953:ACD720987 SH720953:SH720987 IL720953:IL720987 WUX655417:WUX655451 WLB655417:WLB655451 WBF655417:WBF655451 VRJ655417:VRJ655451 VHN655417:VHN655451 UXR655417:UXR655451 UNV655417:UNV655451 UDZ655417:UDZ655451 TUD655417:TUD655451 TKH655417:TKH655451 TAL655417:TAL655451 SQP655417:SQP655451 SGT655417:SGT655451 RWX655417:RWX655451 RNB655417:RNB655451 RDF655417:RDF655451 QTJ655417:QTJ655451 QJN655417:QJN655451 PZR655417:PZR655451 PPV655417:PPV655451 PFZ655417:PFZ655451 OWD655417:OWD655451 OMH655417:OMH655451 OCL655417:OCL655451 NSP655417:NSP655451 NIT655417:NIT655451 MYX655417:MYX655451 MPB655417:MPB655451 MFF655417:MFF655451 LVJ655417:LVJ655451 LLN655417:LLN655451 LBR655417:LBR655451 KRV655417:KRV655451 KHZ655417:KHZ655451 JYD655417:JYD655451 JOH655417:JOH655451 JEL655417:JEL655451 IUP655417:IUP655451 IKT655417:IKT655451 IAX655417:IAX655451 HRB655417:HRB655451 HHF655417:HHF655451 GXJ655417:GXJ655451 GNN655417:GNN655451 GDR655417:GDR655451 FTV655417:FTV655451 FJZ655417:FJZ655451 FAD655417:FAD655451 EQH655417:EQH655451 EGL655417:EGL655451 DWP655417:DWP655451 DMT655417:DMT655451 DCX655417:DCX655451 CTB655417:CTB655451 CJF655417:CJF655451 BZJ655417:BZJ655451 BPN655417:BPN655451 BFR655417:BFR655451 AVV655417:AVV655451 ALZ655417:ALZ655451 ACD655417:ACD655451 SH655417:SH655451 IL655417:IL655451 WUX589881:WUX589915 WLB589881:WLB589915 WBF589881:WBF589915 VRJ589881:VRJ589915 VHN589881:VHN589915 UXR589881:UXR589915 UNV589881:UNV589915 UDZ589881:UDZ589915 TUD589881:TUD589915 TKH589881:TKH589915 TAL589881:TAL589915 SQP589881:SQP589915 SGT589881:SGT589915 RWX589881:RWX589915 RNB589881:RNB589915 RDF589881:RDF589915 QTJ589881:QTJ589915 QJN589881:QJN589915 PZR589881:PZR589915 PPV589881:PPV589915 PFZ589881:PFZ589915 OWD589881:OWD589915 OMH589881:OMH589915 OCL589881:OCL589915 NSP589881:NSP589915 NIT589881:NIT589915 MYX589881:MYX589915 MPB589881:MPB589915 MFF589881:MFF589915 LVJ589881:LVJ589915 LLN589881:LLN589915 LBR589881:LBR589915 KRV589881:KRV589915 KHZ589881:KHZ589915 JYD589881:JYD589915 JOH589881:JOH589915 JEL589881:JEL589915 IUP589881:IUP589915 IKT589881:IKT589915 IAX589881:IAX589915 HRB589881:HRB589915 HHF589881:HHF589915 GXJ589881:GXJ589915 GNN589881:GNN589915 GDR589881:GDR589915 FTV589881:FTV589915 FJZ589881:FJZ589915 FAD589881:FAD589915 EQH589881:EQH589915 EGL589881:EGL589915 DWP589881:DWP589915 DMT589881:DMT589915 DCX589881:DCX589915 CTB589881:CTB589915 CJF589881:CJF589915 BZJ589881:BZJ589915 BPN589881:BPN589915 BFR589881:BFR589915 AVV589881:AVV589915 ALZ589881:ALZ589915 ACD589881:ACD589915 SH589881:SH589915 IL589881:IL589915 WUX524345:WUX524379 WLB524345:WLB524379 WBF524345:WBF524379 VRJ524345:VRJ524379 VHN524345:VHN524379 UXR524345:UXR524379 UNV524345:UNV524379 UDZ524345:UDZ524379 TUD524345:TUD524379 TKH524345:TKH524379 TAL524345:TAL524379 SQP524345:SQP524379 SGT524345:SGT524379 RWX524345:RWX524379 RNB524345:RNB524379 RDF524345:RDF524379 QTJ524345:QTJ524379 QJN524345:QJN524379 PZR524345:PZR524379 PPV524345:PPV524379 PFZ524345:PFZ524379 OWD524345:OWD524379 OMH524345:OMH524379 OCL524345:OCL524379 NSP524345:NSP524379 NIT524345:NIT524379 MYX524345:MYX524379 MPB524345:MPB524379 MFF524345:MFF524379 LVJ524345:LVJ524379 LLN524345:LLN524379 LBR524345:LBR524379 KRV524345:KRV524379 KHZ524345:KHZ524379 JYD524345:JYD524379 JOH524345:JOH524379 JEL524345:JEL524379 IUP524345:IUP524379 IKT524345:IKT524379 IAX524345:IAX524379 HRB524345:HRB524379 HHF524345:HHF524379 GXJ524345:GXJ524379 GNN524345:GNN524379 GDR524345:GDR524379 FTV524345:FTV524379 FJZ524345:FJZ524379 FAD524345:FAD524379 EQH524345:EQH524379 EGL524345:EGL524379 DWP524345:DWP524379 DMT524345:DMT524379 DCX524345:DCX524379 CTB524345:CTB524379 CJF524345:CJF524379 BZJ524345:BZJ524379 BPN524345:BPN524379 BFR524345:BFR524379 AVV524345:AVV524379 ALZ524345:ALZ524379 ACD524345:ACD524379 SH524345:SH524379 IL524345:IL524379 WUX458809:WUX458843 WLB458809:WLB458843 WBF458809:WBF458843 VRJ458809:VRJ458843 VHN458809:VHN458843 UXR458809:UXR458843 UNV458809:UNV458843 UDZ458809:UDZ458843 TUD458809:TUD458843 TKH458809:TKH458843 TAL458809:TAL458843 SQP458809:SQP458843 SGT458809:SGT458843 RWX458809:RWX458843 RNB458809:RNB458843 RDF458809:RDF458843 QTJ458809:QTJ458843 QJN458809:QJN458843 PZR458809:PZR458843 PPV458809:PPV458843 PFZ458809:PFZ458843 OWD458809:OWD458843 OMH458809:OMH458843 OCL458809:OCL458843 NSP458809:NSP458843 NIT458809:NIT458843 MYX458809:MYX458843 MPB458809:MPB458843 MFF458809:MFF458843 LVJ458809:LVJ458843 LLN458809:LLN458843 LBR458809:LBR458843 KRV458809:KRV458843 KHZ458809:KHZ458843 JYD458809:JYD458843 JOH458809:JOH458843 JEL458809:JEL458843 IUP458809:IUP458843 IKT458809:IKT458843 IAX458809:IAX458843 HRB458809:HRB458843 HHF458809:HHF458843 GXJ458809:GXJ458843 GNN458809:GNN458843 GDR458809:GDR458843 FTV458809:FTV458843 FJZ458809:FJZ458843 FAD458809:FAD458843 EQH458809:EQH458843 EGL458809:EGL458843 DWP458809:DWP458843 DMT458809:DMT458843 DCX458809:DCX458843 CTB458809:CTB458843 CJF458809:CJF458843 BZJ458809:BZJ458843 BPN458809:BPN458843 BFR458809:BFR458843 AVV458809:AVV458843 ALZ458809:ALZ458843 ACD458809:ACD458843 SH458809:SH458843 IL458809:IL458843 WUX393273:WUX393307 WLB393273:WLB393307 WBF393273:WBF393307 VRJ393273:VRJ393307 VHN393273:VHN393307 UXR393273:UXR393307 UNV393273:UNV393307 UDZ393273:UDZ393307 TUD393273:TUD393307 TKH393273:TKH393307 TAL393273:TAL393307 SQP393273:SQP393307 SGT393273:SGT393307 RWX393273:RWX393307 RNB393273:RNB393307 RDF393273:RDF393307 QTJ393273:QTJ393307 QJN393273:QJN393307 PZR393273:PZR393307 PPV393273:PPV393307 PFZ393273:PFZ393307 OWD393273:OWD393307 OMH393273:OMH393307 OCL393273:OCL393307 NSP393273:NSP393307 NIT393273:NIT393307 MYX393273:MYX393307 MPB393273:MPB393307 MFF393273:MFF393307 LVJ393273:LVJ393307 LLN393273:LLN393307 LBR393273:LBR393307 KRV393273:KRV393307 KHZ393273:KHZ393307 JYD393273:JYD393307 JOH393273:JOH393307 JEL393273:JEL393307 IUP393273:IUP393307 IKT393273:IKT393307 IAX393273:IAX393307 HRB393273:HRB393307 HHF393273:HHF393307 GXJ393273:GXJ393307 GNN393273:GNN393307 GDR393273:GDR393307 FTV393273:FTV393307 FJZ393273:FJZ393307 FAD393273:FAD393307 EQH393273:EQH393307 EGL393273:EGL393307 DWP393273:DWP393307 DMT393273:DMT393307 DCX393273:DCX393307 CTB393273:CTB393307 CJF393273:CJF393307 BZJ393273:BZJ393307 BPN393273:BPN393307 BFR393273:BFR393307 AVV393273:AVV393307 ALZ393273:ALZ393307 ACD393273:ACD393307 SH393273:SH393307 IL393273:IL393307 WUX327737:WUX327771 WLB327737:WLB327771 WBF327737:WBF327771 VRJ327737:VRJ327771 VHN327737:VHN327771 UXR327737:UXR327771 UNV327737:UNV327771 UDZ327737:UDZ327771 TUD327737:TUD327771 TKH327737:TKH327771 TAL327737:TAL327771 SQP327737:SQP327771 SGT327737:SGT327771 RWX327737:RWX327771 RNB327737:RNB327771 RDF327737:RDF327771 QTJ327737:QTJ327771 QJN327737:QJN327771 PZR327737:PZR327771 PPV327737:PPV327771 PFZ327737:PFZ327771 OWD327737:OWD327771 OMH327737:OMH327771 OCL327737:OCL327771 NSP327737:NSP327771 NIT327737:NIT327771 MYX327737:MYX327771 MPB327737:MPB327771 MFF327737:MFF327771 LVJ327737:LVJ327771 LLN327737:LLN327771 LBR327737:LBR327771 KRV327737:KRV327771 KHZ327737:KHZ327771 JYD327737:JYD327771 JOH327737:JOH327771 JEL327737:JEL327771 IUP327737:IUP327771 IKT327737:IKT327771 IAX327737:IAX327771 HRB327737:HRB327771 HHF327737:HHF327771 GXJ327737:GXJ327771 GNN327737:GNN327771 GDR327737:GDR327771 FTV327737:FTV327771 FJZ327737:FJZ327771 FAD327737:FAD327771 EQH327737:EQH327771 EGL327737:EGL327771 DWP327737:DWP327771 DMT327737:DMT327771 DCX327737:DCX327771 CTB327737:CTB327771 CJF327737:CJF327771 BZJ327737:BZJ327771 BPN327737:BPN327771 BFR327737:BFR327771 AVV327737:AVV327771 ALZ327737:ALZ327771 ACD327737:ACD327771 SH327737:SH327771 IL327737:IL327771 WUX262201:WUX262235 WLB262201:WLB262235 WBF262201:WBF262235 VRJ262201:VRJ262235 VHN262201:VHN262235 UXR262201:UXR262235 UNV262201:UNV262235 UDZ262201:UDZ262235 TUD262201:TUD262235 TKH262201:TKH262235 TAL262201:TAL262235 SQP262201:SQP262235 SGT262201:SGT262235 RWX262201:RWX262235 RNB262201:RNB262235 RDF262201:RDF262235 QTJ262201:QTJ262235 QJN262201:QJN262235 PZR262201:PZR262235 PPV262201:PPV262235 PFZ262201:PFZ262235 OWD262201:OWD262235 OMH262201:OMH262235 OCL262201:OCL262235 NSP262201:NSP262235 NIT262201:NIT262235 MYX262201:MYX262235 MPB262201:MPB262235 MFF262201:MFF262235 LVJ262201:LVJ262235 LLN262201:LLN262235 LBR262201:LBR262235 KRV262201:KRV262235 KHZ262201:KHZ262235 JYD262201:JYD262235 JOH262201:JOH262235 JEL262201:JEL262235 IUP262201:IUP262235 IKT262201:IKT262235 IAX262201:IAX262235 HRB262201:HRB262235 HHF262201:HHF262235 GXJ262201:GXJ262235 GNN262201:GNN262235 GDR262201:GDR262235 FTV262201:FTV262235 FJZ262201:FJZ262235 FAD262201:FAD262235 EQH262201:EQH262235 EGL262201:EGL262235 DWP262201:DWP262235 DMT262201:DMT262235 DCX262201:DCX262235 CTB262201:CTB262235 CJF262201:CJF262235 BZJ262201:BZJ262235 BPN262201:BPN262235 BFR262201:BFR262235 AVV262201:AVV262235 ALZ262201:ALZ262235 ACD262201:ACD262235 SH262201:SH262235 IL262201:IL262235 WUX196665:WUX196699 WLB196665:WLB196699 WBF196665:WBF196699 VRJ196665:VRJ196699 VHN196665:VHN196699 UXR196665:UXR196699 UNV196665:UNV196699 UDZ196665:UDZ196699 TUD196665:TUD196699 TKH196665:TKH196699 TAL196665:TAL196699 SQP196665:SQP196699 SGT196665:SGT196699 RWX196665:RWX196699 RNB196665:RNB196699 RDF196665:RDF196699 QTJ196665:QTJ196699 QJN196665:QJN196699 PZR196665:PZR196699 PPV196665:PPV196699 PFZ196665:PFZ196699 OWD196665:OWD196699 OMH196665:OMH196699 OCL196665:OCL196699 NSP196665:NSP196699 NIT196665:NIT196699 MYX196665:MYX196699 MPB196665:MPB196699 MFF196665:MFF196699 LVJ196665:LVJ196699 LLN196665:LLN196699 LBR196665:LBR196699 KRV196665:KRV196699 KHZ196665:KHZ196699 JYD196665:JYD196699 JOH196665:JOH196699 JEL196665:JEL196699 IUP196665:IUP196699 IKT196665:IKT196699 IAX196665:IAX196699 HRB196665:HRB196699 HHF196665:HHF196699 GXJ196665:GXJ196699 GNN196665:GNN196699 GDR196665:GDR196699 FTV196665:FTV196699 FJZ196665:FJZ196699 FAD196665:FAD196699 EQH196665:EQH196699 EGL196665:EGL196699 DWP196665:DWP196699 DMT196665:DMT196699 DCX196665:DCX196699 CTB196665:CTB196699 CJF196665:CJF196699 BZJ196665:BZJ196699 BPN196665:BPN196699 BFR196665:BFR196699 AVV196665:AVV196699 ALZ196665:ALZ196699 ACD196665:ACD196699 SH196665:SH196699 IL196665:IL196699 WUX131129:WUX131163 WLB131129:WLB131163 WBF131129:WBF131163 VRJ131129:VRJ131163 VHN131129:VHN131163 UXR131129:UXR131163 UNV131129:UNV131163 UDZ131129:UDZ131163 TUD131129:TUD131163 TKH131129:TKH131163 TAL131129:TAL131163 SQP131129:SQP131163 SGT131129:SGT131163 RWX131129:RWX131163 RNB131129:RNB131163 RDF131129:RDF131163 QTJ131129:QTJ131163 QJN131129:QJN131163 PZR131129:PZR131163 PPV131129:PPV131163 PFZ131129:PFZ131163 OWD131129:OWD131163 OMH131129:OMH131163 OCL131129:OCL131163 NSP131129:NSP131163 NIT131129:NIT131163 MYX131129:MYX131163 MPB131129:MPB131163 MFF131129:MFF131163 LVJ131129:LVJ131163 LLN131129:LLN131163 LBR131129:LBR131163 KRV131129:KRV131163 KHZ131129:KHZ131163 JYD131129:JYD131163 JOH131129:JOH131163 JEL131129:JEL131163 IUP131129:IUP131163 IKT131129:IKT131163 IAX131129:IAX131163 HRB131129:HRB131163 HHF131129:HHF131163 GXJ131129:GXJ131163 GNN131129:GNN131163 GDR131129:GDR131163 FTV131129:FTV131163 FJZ131129:FJZ131163 FAD131129:FAD131163 EQH131129:EQH131163 EGL131129:EGL131163 DWP131129:DWP131163 DMT131129:DMT131163 DCX131129:DCX131163 CTB131129:CTB131163 CJF131129:CJF131163 BZJ131129:BZJ131163 BPN131129:BPN131163 BFR131129:BFR131163 AVV131129:AVV131163 ALZ131129:ALZ131163 ACD131129:ACD131163 SH131129:SH131163 IL131129:IL131163 WUX65593:WUX65627 WLB65593:WLB65627 WBF65593:WBF65627 VRJ65593:VRJ65627 VHN65593:VHN65627 UXR65593:UXR65627 UNV65593:UNV65627 UDZ65593:UDZ65627 TUD65593:TUD65627 TKH65593:TKH65627 TAL65593:TAL65627 SQP65593:SQP65627 SGT65593:SGT65627 RWX65593:RWX65627 RNB65593:RNB65627 RDF65593:RDF65627 QTJ65593:QTJ65627 QJN65593:QJN65627 PZR65593:PZR65627 PPV65593:PPV65627 PFZ65593:PFZ65627 OWD65593:OWD65627 OMH65593:OMH65627 OCL65593:OCL65627 NSP65593:NSP65627 NIT65593:NIT65627 MYX65593:MYX65627 MPB65593:MPB65627 MFF65593:MFF65627 LVJ65593:LVJ65627 LLN65593:LLN65627 LBR65593:LBR65627 KRV65593:KRV65627 KHZ65593:KHZ65627 JYD65593:JYD65627 JOH65593:JOH65627 JEL65593:JEL65627 IUP65593:IUP65627 IKT65593:IKT65627 IAX65593:IAX65627 HRB65593:HRB65627 HHF65593:HHF65627 GXJ65593:GXJ65627 GNN65593:GNN65627 GDR65593:GDR65627 FTV65593:FTV65627 FJZ65593:FJZ65627 FAD65593:FAD65627 EQH65593:EQH65627 EGL65593:EGL65627 DWP65593:DWP65627 DMT65593:DMT65627 DCX65593:DCX65627 CTB65593:CTB65627 CJF65593:CJF65627 BZJ65593:BZJ65627 BPN65593:BPN65627 BFR65593:BFR65627 AVV65593:AVV65627 ALZ65593:ALZ65627 ACD65593:ACD65627 SH65593:SH65627 IL65593:IL65627 B983097:B983131 B65593:B65627 B131129:B131163 B196665:B196699 B262201:B262235 B327737:B327771 B393273:B393307 B458809:B458843 B524345:B524379 B589881:B589915 B655417:B655451 B720953:B720987 B786489:B786523 B852025:B852059 B917561:B917595 B91 SH3:SH91 ACD3:ACD91 ALZ3:ALZ91 AVV3:AVV91 BFR3:BFR91 BPN3:BPN91 BZJ3:BZJ91 CJF3:CJF91 CTB3:CTB91 DCX3:DCX91 DMT3:DMT91 DWP3:DWP91 EGL3:EGL91 EQH3:EQH91 FAD3:FAD91 FJZ3:FJZ91 FTV3:FTV91 GDR3:GDR91 GNN3:GNN91 GXJ3:GXJ91 HHF3:HHF91 HRB3:HRB91 IAX3:IAX91 IKT3:IKT91 IUP3:IUP91 JEL3:JEL91 JOH3:JOH91 JYD3:JYD91 KHZ3:KHZ91 KRV3:KRV91 LBR3:LBR91 LLN3:LLN91 LVJ3:LVJ91 MFF3:MFF91 MPB3:MPB91 MYX3:MYX91 NIT3:NIT91 NSP3:NSP91 OCL3:OCL91 OMH3:OMH91 OWD3:OWD91 PFZ3:PFZ91 PPV3:PPV91 PZR3:PZR91 QJN3:QJN91 QTJ3:QTJ91 RDF3:RDF91 RNB3:RNB91 RWX3:RWX91 SGT3:SGT91 SQP3:SQP91 TAL3:TAL91 TKH3:TKH91 TUD3:TUD91 UDZ3:UDZ91 UNV3:UNV91 UXR3:UXR91 VHN3:VHN91 VRJ3:VRJ91 WBF3:WBF91 WLB3:WLB91 WUX3:WUX91 IL3:IL91"/>
    <dataValidation type="whole" allowBlank="1" showInputMessage="1" showErrorMessage="1" errorTitle="Error en el dato de la celda" error="La estimación de la celda no permite importes en negativo." prompt="El importe a capturar en la celda debe ser el costo grupal, no individual, esto corresponde que se determina la prestación por el número de plazas a que tiene derecho." sqref="WVF983097:WVI983130 WLJ983097:WLM983130 WBN983097:WBQ983130 VRR983097:VRU983130 VHV983097:VHY983130 UXZ983097:UYC983130 UOD983097:UOG983130 UEH983097:UEK983130 TUL983097:TUO983130 TKP983097:TKS983130 TAT983097:TAW983130 SQX983097:SRA983130 SHB983097:SHE983130 RXF983097:RXI983130 RNJ983097:RNM983130 RDN983097:RDQ983130 QTR983097:QTU983130 QJV983097:QJY983130 PZZ983097:QAC983130 PQD983097:PQG983130 PGH983097:PGK983130 OWL983097:OWO983130 OMP983097:OMS983130 OCT983097:OCW983130 NSX983097:NTA983130 NJB983097:NJE983130 MZF983097:MZI983130 MPJ983097:MPM983130 MFN983097:MFQ983130 LVR983097:LVU983130 LLV983097:LLY983130 LBZ983097:LCC983130 KSD983097:KSG983130 KIH983097:KIK983130 JYL983097:JYO983130 JOP983097:JOS983130 JET983097:JEW983130 IUX983097:IVA983130 ILB983097:ILE983130 IBF983097:IBI983130 HRJ983097:HRM983130 HHN983097:HHQ983130 GXR983097:GXU983130 GNV983097:GNY983130 GDZ983097:GEC983130 FUD983097:FUG983130 FKH983097:FKK983130 FAL983097:FAO983130 EQP983097:EQS983130 EGT983097:EGW983130 DWX983097:DXA983130 DNB983097:DNE983130 DDF983097:DDI983130 CTJ983097:CTM983130 CJN983097:CJQ983130 BZR983097:BZU983130 BPV983097:BPY983130 BFZ983097:BGC983130 AWD983097:AWG983130 AMH983097:AMK983130 ACL983097:ACO983130 SP983097:SS983130 IT983097:IW983130 WVF917561:WVI917594 WLJ917561:WLM917594 WBN917561:WBQ917594 VRR917561:VRU917594 VHV917561:VHY917594 UXZ917561:UYC917594 UOD917561:UOG917594 UEH917561:UEK917594 TUL917561:TUO917594 TKP917561:TKS917594 TAT917561:TAW917594 SQX917561:SRA917594 SHB917561:SHE917594 RXF917561:RXI917594 RNJ917561:RNM917594 RDN917561:RDQ917594 QTR917561:QTU917594 QJV917561:QJY917594 PZZ917561:QAC917594 PQD917561:PQG917594 PGH917561:PGK917594 OWL917561:OWO917594 OMP917561:OMS917594 OCT917561:OCW917594 NSX917561:NTA917594 NJB917561:NJE917594 MZF917561:MZI917594 MPJ917561:MPM917594 MFN917561:MFQ917594 LVR917561:LVU917594 LLV917561:LLY917594 LBZ917561:LCC917594 KSD917561:KSG917594 KIH917561:KIK917594 JYL917561:JYO917594 JOP917561:JOS917594 JET917561:JEW917594 IUX917561:IVA917594 ILB917561:ILE917594 IBF917561:IBI917594 HRJ917561:HRM917594 HHN917561:HHQ917594 GXR917561:GXU917594 GNV917561:GNY917594 GDZ917561:GEC917594 FUD917561:FUG917594 FKH917561:FKK917594 FAL917561:FAO917594 EQP917561:EQS917594 EGT917561:EGW917594 DWX917561:DXA917594 DNB917561:DNE917594 DDF917561:DDI917594 CTJ917561:CTM917594 CJN917561:CJQ917594 BZR917561:BZU917594 BPV917561:BPY917594 BFZ917561:BGC917594 AWD917561:AWG917594 AMH917561:AMK917594 ACL917561:ACO917594 SP917561:SS917594 IT917561:IW917594 WVF852025:WVI852058 WLJ852025:WLM852058 WBN852025:WBQ852058 VRR852025:VRU852058 VHV852025:VHY852058 UXZ852025:UYC852058 UOD852025:UOG852058 UEH852025:UEK852058 TUL852025:TUO852058 TKP852025:TKS852058 TAT852025:TAW852058 SQX852025:SRA852058 SHB852025:SHE852058 RXF852025:RXI852058 RNJ852025:RNM852058 RDN852025:RDQ852058 QTR852025:QTU852058 QJV852025:QJY852058 PZZ852025:QAC852058 PQD852025:PQG852058 PGH852025:PGK852058 OWL852025:OWO852058 OMP852025:OMS852058 OCT852025:OCW852058 NSX852025:NTA852058 NJB852025:NJE852058 MZF852025:MZI852058 MPJ852025:MPM852058 MFN852025:MFQ852058 LVR852025:LVU852058 LLV852025:LLY852058 LBZ852025:LCC852058 KSD852025:KSG852058 KIH852025:KIK852058 JYL852025:JYO852058 JOP852025:JOS852058 JET852025:JEW852058 IUX852025:IVA852058 ILB852025:ILE852058 IBF852025:IBI852058 HRJ852025:HRM852058 HHN852025:HHQ852058 GXR852025:GXU852058 GNV852025:GNY852058 GDZ852025:GEC852058 FUD852025:FUG852058 FKH852025:FKK852058 FAL852025:FAO852058 EQP852025:EQS852058 EGT852025:EGW852058 DWX852025:DXA852058 DNB852025:DNE852058 DDF852025:DDI852058 CTJ852025:CTM852058 CJN852025:CJQ852058 BZR852025:BZU852058 BPV852025:BPY852058 BFZ852025:BGC852058 AWD852025:AWG852058 AMH852025:AMK852058 ACL852025:ACO852058 SP852025:SS852058 IT852025:IW852058 WVF786489:WVI786522 WLJ786489:WLM786522 WBN786489:WBQ786522 VRR786489:VRU786522 VHV786489:VHY786522 UXZ786489:UYC786522 UOD786489:UOG786522 UEH786489:UEK786522 TUL786489:TUO786522 TKP786489:TKS786522 TAT786489:TAW786522 SQX786489:SRA786522 SHB786489:SHE786522 RXF786489:RXI786522 RNJ786489:RNM786522 RDN786489:RDQ786522 QTR786489:QTU786522 QJV786489:QJY786522 PZZ786489:QAC786522 PQD786489:PQG786522 PGH786489:PGK786522 OWL786489:OWO786522 OMP786489:OMS786522 OCT786489:OCW786522 NSX786489:NTA786522 NJB786489:NJE786522 MZF786489:MZI786522 MPJ786489:MPM786522 MFN786489:MFQ786522 LVR786489:LVU786522 LLV786489:LLY786522 LBZ786489:LCC786522 KSD786489:KSG786522 KIH786489:KIK786522 JYL786489:JYO786522 JOP786489:JOS786522 JET786489:JEW786522 IUX786489:IVA786522 ILB786489:ILE786522 IBF786489:IBI786522 HRJ786489:HRM786522 HHN786489:HHQ786522 GXR786489:GXU786522 GNV786489:GNY786522 GDZ786489:GEC786522 FUD786489:FUG786522 FKH786489:FKK786522 FAL786489:FAO786522 EQP786489:EQS786522 EGT786489:EGW786522 DWX786489:DXA786522 DNB786489:DNE786522 DDF786489:DDI786522 CTJ786489:CTM786522 CJN786489:CJQ786522 BZR786489:BZU786522 BPV786489:BPY786522 BFZ786489:BGC786522 AWD786489:AWG786522 AMH786489:AMK786522 ACL786489:ACO786522 SP786489:SS786522 IT786489:IW786522 WVF720953:WVI720986 WLJ720953:WLM720986 WBN720953:WBQ720986 VRR720953:VRU720986 VHV720953:VHY720986 UXZ720953:UYC720986 UOD720953:UOG720986 UEH720953:UEK720986 TUL720953:TUO720986 TKP720953:TKS720986 TAT720953:TAW720986 SQX720953:SRA720986 SHB720953:SHE720986 RXF720953:RXI720986 RNJ720953:RNM720986 RDN720953:RDQ720986 QTR720953:QTU720986 QJV720953:QJY720986 PZZ720953:QAC720986 PQD720953:PQG720986 PGH720953:PGK720986 OWL720953:OWO720986 OMP720953:OMS720986 OCT720953:OCW720986 NSX720953:NTA720986 NJB720953:NJE720986 MZF720953:MZI720986 MPJ720953:MPM720986 MFN720953:MFQ720986 LVR720953:LVU720986 LLV720953:LLY720986 LBZ720953:LCC720986 KSD720953:KSG720986 KIH720953:KIK720986 JYL720953:JYO720986 JOP720953:JOS720986 JET720953:JEW720986 IUX720953:IVA720986 ILB720953:ILE720986 IBF720953:IBI720986 HRJ720953:HRM720986 HHN720953:HHQ720986 GXR720953:GXU720986 GNV720953:GNY720986 GDZ720953:GEC720986 FUD720953:FUG720986 FKH720953:FKK720986 FAL720953:FAO720986 EQP720953:EQS720986 EGT720953:EGW720986 DWX720953:DXA720986 DNB720953:DNE720986 DDF720953:DDI720986 CTJ720953:CTM720986 CJN720953:CJQ720986 BZR720953:BZU720986 BPV720953:BPY720986 BFZ720953:BGC720986 AWD720953:AWG720986 AMH720953:AMK720986 ACL720953:ACO720986 SP720953:SS720986 IT720953:IW720986 WVF655417:WVI655450 WLJ655417:WLM655450 WBN655417:WBQ655450 VRR655417:VRU655450 VHV655417:VHY655450 UXZ655417:UYC655450 UOD655417:UOG655450 UEH655417:UEK655450 TUL655417:TUO655450 TKP655417:TKS655450 TAT655417:TAW655450 SQX655417:SRA655450 SHB655417:SHE655450 RXF655417:RXI655450 RNJ655417:RNM655450 RDN655417:RDQ655450 QTR655417:QTU655450 QJV655417:QJY655450 PZZ655417:QAC655450 PQD655417:PQG655450 PGH655417:PGK655450 OWL655417:OWO655450 OMP655417:OMS655450 OCT655417:OCW655450 NSX655417:NTA655450 NJB655417:NJE655450 MZF655417:MZI655450 MPJ655417:MPM655450 MFN655417:MFQ655450 LVR655417:LVU655450 LLV655417:LLY655450 LBZ655417:LCC655450 KSD655417:KSG655450 KIH655417:KIK655450 JYL655417:JYO655450 JOP655417:JOS655450 JET655417:JEW655450 IUX655417:IVA655450 ILB655417:ILE655450 IBF655417:IBI655450 HRJ655417:HRM655450 HHN655417:HHQ655450 GXR655417:GXU655450 GNV655417:GNY655450 GDZ655417:GEC655450 FUD655417:FUG655450 FKH655417:FKK655450 FAL655417:FAO655450 EQP655417:EQS655450 EGT655417:EGW655450 DWX655417:DXA655450 DNB655417:DNE655450 DDF655417:DDI655450 CTJ655417:CTM655450 CJN655417:CJQ655450 BZR655417:BZU655450 BPV655417:BPY655450 BFZ655417:BGC655450 AWD655417:AWG655450 AMH655417:AMK655450 ACL655417:ACO655450 SP655417:SS655450 IT655417:IW655450 WVF589881:WVI589914 WLJ589881:WLM589914 WBN589881:WBQ589914 VRR589881:VRU589914 VHV589881:VHY589914 UXZ589881:UYC589914 UOD589881:UOG589914 UEH589881:UEK589914 TUL589881:TUO589914 TKP589881:TKS589914 TAT589881:TAW589914 SQX589881:SRA589914 SHB589881:SHE589914 RXF589881:RXI589914 RNJ589881:RNM589914 RDN589881:RDQ589914 QTR589881:QTU589914 QJV589881:QJY589914 PZZ589881:QAC589914 PQD589881:PQG589914 PGH589881:PGK589914 OWL589881:OWO589914 OMP589881:OMS589914 OCT589881:OCW589914 NSX589881:NTA589914 NJB589881:NJE589914 MZF589881:MZI589914 MPJ589881:MPM589914 MFN589881:MFQ589914 LVR589881:LVU589914 LLV589881:LLY589914 LBZ589881:LCC589914 KSD589881:KSG589914 KIH589881:KIK589914 JYL589881:JYO589914 JOP589881:JOS589914 JET589881:JEW589914 IUX589881:IVA589914 ILB589881:ILE589914 IBF589881:IBI589914 HRJ589881:HRM589914 HHN589881:HHQ589914 GXR589881:GXU589914 GNV589881:GNY589914 GDZ589881:GEC589914 FUD589881:FUG589914 FKH589881:FKK589914 FAL589881:FAO589914 EQP589881:EQS589914 EGT589881:EGW589914 DWX589881:DXA589914 DNB589881:DNE589914 DDF589881:DDI589914 CTJ589881:CTM589914 CJN589881:CJQ589914 BZR589881:BZU589914 BPV589881:BPY589914 BFZ589881:BGC589914 AWD589881:AWG589914 AMH589881:AMK589914 ACL589881:ACO589914 SP589881:SS589914 IT589881:IW589914 WVF524345:WVI524378 WLJ524345:WLM524378 WBN524345:WBQ524378 VRR524345:VRU524378 VHV524345:VHY524378 UXZ524345:UYC524378 UOD524345:UOG524378 UEH524345:UEK524378 TUL524345:TUO524378 TKP524345:TKS524378 TAT524345:TAW524378 SQX524345:SRA524378 SHB524345:SHE524378 RXF524345:RXI524378 RNJ524345:RNM524378 RDN524345:RDQ524378 QTR524345:QTU524378 QJV524345:QJY524378 PZZ524345:QAC524378 PQD524345:PQG524378 PGH524345:PGK524378 OWL524345:OWO524378 OMP524345:OMS524378 OCT524345:OCW524378 NSX524345:NTA524378 NJB524345:NJE524378 MZF524345:MZI524378 MPJ524345:MPM524378 MFN524345:MFQ524378 LVR524345:LVU524378 LLV524345:LLY524378 LBZ524345:LCC524378 KSD524345:KSG524378 KIH524345:KIK524378 JYL524345:JYO524378 JOP524345:JOS524378 JET524345:JEW524378 IUX524345:IVA524378 ILB524345:ILE524378 IBF524345:IBI524378 HRJ524345:HRM524378 HHN524345:HHQ524378 GXR524345:GXU524378 GNV524345:GNY524378 GDZ524345:GEC524378 FUD524345:FUG524378 FKH524345:FKK524378 FAL524345:FAO524378 EQP524345:EQS524378 EGT524345:EGW524378 DWX524345:DXA524378 DNB524345:DNE524378 DDF524345:DDI524378 CTJ524345:CTM524378 CJN524345:CJQ524378 BZR524345:BZU524378 BPV524345:BPY524378 BFZ524345:BGC524378 AWD524345:AWG524378 AMH524345:AMK524378 ACL524345:ACO524378 SP524345:SS524378 IT524345:IW524378 WVF458809:WVI458842 WLJ458809:WLM458842 WBN458809:WBQ458842 VRR458809:VRU458842 VHV458809:VHY458842 UXZ458809:UYC458842 UOD458809:UOG458842 UEH458809:UEK458842 TUL458809:TUO458842 TKP458809:TKS458842 TAT458809:TAW458842 SQX458809:SRA458842 SHB458809:SHE458842 RXF458809:RXI458842 RNJ458809:RNM458842 RDN458809:RDQ458842 QTR458809:QTU458842 QJV458809:QJY458842 PZZ458809:QAC458842 PQD458809:PQG458842 PGH458809:PGK458842 OWL458809:OWO458842 OMP458809:OMS458842 OCT458809:OCW458842 NSX458809:NTA458842 NJB458809:NJE458842 MZF458809:MZI458842 MPJ458809:MPM458842 MFN458809:MFQ458842 LVR458809:LVU458842 LLV458809:LLY458842 LBZ458809:LCC458842 KSD458809:KSG458842 KIH458809:KIK458842 JYL458809:JYO458842 JOP458809:JOS458842 JET458809:JEW458842 IUX458809:IVA458842 ILB458809:ILE458842 IBF458809:IBI458842 HRJ458809:HRM458842 HHN458809:HHQ458842 GXR458809:GXU458842 GNV458809:GNY458842 GDZ458809:GEC458842 FUD458809:FUG458842 FKH458809:FKK458842 FAL458809:FAO458842 EQP458809:EQS458842 EGT458809:EGW458842 DWX458809:DXA458842 DNB458809:DNE458842 DDF458809:DDI458842 CTJ458809:CTM458842 CJN458809:CJQ458842 BZR458809:BZU458842 BPV458809:BPY458842 BFZ458809:BGC458842 AWD458809:AWG458842 AMH458809:AMK458842 ACL458809:ACO458842 SP458809:SS458842 IT458809:IW458842 WVF393273:WVI393306 WLJ393273:WLM393306 WBN393273:WBQ393306 VRR393273:VRU393306 VHV393273:VHY393306 UXZ393273:UYC393306 UOD393273:UOG393306 UEH393273:UEK393306 TUL393273:TUO393306 TKP393273:TKS393306 TAT393273:TAW393306 SQX393273:SRA393306 SHB393273:SHE393306 RXF393273:RXI393306 RNJ393273:RNM393306 RDN393273:RDQ393306 QTR393273:QTU393306 QJV393273:QJY393306 PZZ393273:QAC393306 PQD393273:PQG393306 PGH393273:PGK393306 OWL393273:OWO393306 OMP393273:OMS393306 OCT393273:OCW393306 NSX393273:NTA393306 NJB393273:NJE393306 MZF393273:MZI393306 MPJ393273:MPM393306 MFN393273:MFQ393306 LVR393273:LVU393306 LLV393273:LLY393306 LBZ393273:LCC393306 KSD393273:KSG393306 KIH393273:KIK393306 JYL393273:JYO393306 JOP393273:JOS393306 JET393273:JEW393306 IUX393273:IVA393306 ILB393273:ILE393306 IBF393273:IBI393306 HRJ393273:HRM393306 HHN393273:HHQ393306 GXR393273:GXU393306 GNV393273:GNY393306 GDZ393273:GEC393306 FUD393273:FUG393306 FKH393273:FKK393306 FAL393273:FAO393306 EQP393273:EQS393306 EGT393273:EGW393306 DWX393273:DXA393306 DNB393273:DNE393306 DDF393273:DDI393306 CTJ393273:CTM393306 CJN393273:CJQ393306 BZR393273:BZU393306 BPV393273:BPY393306 BFZ393273:BGC393306 AWD393273:AWG393306 AMH393273:AMK393306 ACL393273:ACO393306 SP393273:SS393306 IT393273:IW393306 WVF327737:WVI327770 WLJ327737:WLM327770 WBN327737:WBQ327770 VRR327737:VRU327770 VHV327737:VHY327770 UXZ327737:UYC327770 UOD327737:UOG327770 UEH327737:UEK327770 TUL327737:TUO327770 TKP327737:TKS327770 TAT327737:TAW327770 SQX327737:SRA327770 SHB327737:SHE327770 RXF327737:RXI327770 RNJ327737:RNM327770 RDN327737:RDQ327770 QTR327737:QTU327770 QJV327737:QJY327770 PZZ327737:QAC327770 PQD327737:PQG327770 PGH327737:PGK327770 OWL327737:OWO327770 OMP327737:OMS327770 OCT327737:OCW327770 NSX327737:NTA327770 NJB327737:NJE327770 MZF327737:MZI327770 MPJ327737:MPM327770 MFN327737:MFQ327770 LVR327737:LVU327770 LLV327737:LLY327770 LBZ327737:LCC327770 KSD327737:KSG327770 KIH327737:KIK327770 JYL327737:JYO327770 JOP327737:JOS327770 JET327737:JEW327770 IUX327737:IVA327770 ILB327737:ILE327770 IBF327737:IBI327770 HRJ327737:HRM327770 HHN327737:HHQ327770 GXR327737:GXU327770 GNV327737:GNY327770 GDZ327737:GEC327770 FUD327737:FUG327770 FKH327737:FKK327770 FAL327737:FAO327770 EQP327737:EQS327770 EGT327737:EGW327770 DWX327737:DXA327770 DNB327737:DNE327770 DDF327737:DDI327770 CTJ327737:CTM327770 CJN327737:CJQ327770 BZR327737:BZU327770 BPV327737:BPY327770 BFZ327737:BGC327770 AWD327737:AWG327770 AMH327737:AMK327770 ACL327737:ACO327770 SP327737:SS327770 IT327737:IW327770 WVF262201:WVI262234 WLJ262201:WLM262234 WBN262201:WBQ262234 VRR262201:VRU262234 VHV262201:VHY262234 UXZ262201:UYC262234 UOD262201:UOG262234 UEH262201:UEK262234 TUL262201:TUO262234 TKP262201:TKS262234 TAT262201:TAW262234 SQX262201:SRA262234 SHB262201:SHE262234 RXF262201:RXI262234 RNJ262201:RNM262234 RDN262201:RDQ262234 QTR262201:QTU262234 QJV262201:QJY262234 PZZ262201:QAC262234 PQD262201:PQG262234 PGH262201:PGK262234 OWL262201:OWO262234 OMP262201:OMS262234 OCT262201:OCW262234 NSX262201:NTA262234 NJB262201:NJE262234 MZF262201:MZI262234 MPJ262201:MPM262234 MFN262201:MFQ262234 LVR262201:LVU262234 LLV262201:LLY262234 LBZ262201:LCC262234 KSD262201:KSG262234 KIH262201:KIK262234 JYL262201:JYO262234 JOP262201:JOS262234 JET262201:JEW262234 IUX262201:IVA262234 ILB262201:ILE262234 IBF262201:IBI262234 HRJ262201:HRM262234 HHN262201:HHQ262234 GXR262201:GXU262234 GNV262201:GNY262234 GDZ262201:GEC262234 FUD262201:FUG262234 FKH262201:FKK262234 FAL262201:FAO262234 EQP262201:EQS262234 EGT262201:EGW262234 DWX262201:DXA262234 DNB262201:DNE262234 DDF262201:DDI262234 CTJ262201:CTM262234 CJN262201:CJQ262234 BZR262201:BZU262234 BPV262201:BPY262234 BFZ262201:BGC262234 AWD262201:AWG262234 AMH262201:AMK262234 ACL262201:ACO262234 SP262201:SS262234 IT262201:IW262234 WVF196665:WVI196698 WLJ196665:WLM196698 WBN196665:WBQ196698 VRR196665:VRU196698 VHV196665:VHY196698 UXZ196665:UYC196698 UOD196665:UOG196698 UEH196665:UEK196698 TUL196665:TUO196698 TKP196665:TKS196698 TAT196665:TAW196698 SQX196665:SRA196698 SHB196665:SHE196698 RXF196665:RXI196698 RNJ196665:RNM196698 RDN196665:RDQ196698 QTR196665:QTU196698 QJV196665:QJY196698 PZZ196665:QAC196698 PQD196665:PQG196698 PGH196665:PGK196698 OWL196665:OWO196698 OMP196665:OMS196698 OCT196665:OCW196698 NSX196665:NTA196698 NJB196665:NJE196698 MZF196665:MZI196698 MPJ196665:MPM196698 MFN196665:MFQ196698 LVR196665:LVU196698 LLV196665:LLY196698 LBZ196665:LCC196698 KSD196665:KSG196698 KIH196665:KIK196698 JYL196665:JYO196698 JOP196665:JOS196698 JET196665:JEW196698 IUX196665:IVA196698 ILB196665:ILE196698 IBF196665:IBI196698 HRJ196665:HRM196698 HHN196665:HHQ196698 GXR196665:GXU196698 GNV196665:GNY196698 GDZ196665:GEC196698 FUD196665:FUG196698 FKH196665:FKK196698 FAL196665:FAO196698 EQP196665:EQS196698 EGT196665:EGW196698 DWX196665:DXA196698 DNB196665:DNE196698 DDF196665:DDI196698 CTJ196665:CTM196698 CJN196665:CJQ196698 BZR196665:BZU196698 BPV196665:BPY196698 BFZ196665:BGC196698 AWD196665:AWG196698 AMH196665:AMK196698 ACL196665:ACO196698 SP196665:SS196698 IT196665:IW196698 WVF131129:WVI131162 WLJ131129:WLM131162 WBN131129:WBQ131162 VRR131129:VRU131162 VHV131129:VHY131162 UXZ131129:UYC131162 UOD131129:UOG131162 UEH131129:UEK131162 TUL131129:TUO131162 TKP131129:TKS131162 TAT131129:TAW131162 SQX131129:SRA131162 SHB131129:SHE131162 RXF131129:RXI131162 RNJ131129:RNM131162 RDN131129:RDQ131162 QTR131129:QTU131162 QJV131129:QJY131162 PZZ131129:QAC131162 PQD131129:PQG131162 PGH131129:PGK131162 OWL131129:OWO131162 OMP131129:OMS131162 OCT131129:OCW131162 NSX131129:NTA131162 NJB131129:NJE131162 MZF131129:MZI131162 MPJ131129:MPM131162 MFN131129:MFQ131162 LVR131129:LVU131162 LLV131129:LLY131162 LBZ131129:LCC131162 KSD131129:KSG131162 KIH131129:KIK131162 JYL131129:JYO131162 JOP131129:JOS131162 JET131129:JEW131162 IUX131129:IVA131162 ILB131129:ILE131162 IBF131129:IBI131162 HRJ131129:HRM131162 HHN131129:HHQ131162 GXR131129:GXU131162 GNV131129:GNY131162 GDZ131129:GEC131162 FUD131129:FUG131162 FKH131129:FKK131162 FAL131129:FAO131162 EQP131129:EQS131162 EGT131129:EGW131162 DWX131129:DXA131162 DNB131129:DNE131162 DDF131129:DDI131162 CTJ131129:CTM131162 CJN131129:CJQ131162 BZR131129:BZU131162 BPV131129:BPY131162 BFZ131129:BGC131162 AWD131129:AWG131162 AMH131129:AMK131162 ACL131129:ACO131162 SP131129:SS131162 IT131129:IW131162 WVF65593:WVI65626 WLJ65593:WLM65626 WBN65593:WBQ65626 VRR65593:VRU65626 VHV65593:VHY65626 UXZ65593:UYC65626 UOD65593:UOG65626 UEH65593:UEK65626 TUL65593:TUO65626 TKP65593:TKS65626 TAT65593:TAW65626 SQX65593:SRA65626 SHB65593:SHE65626 RXF65593:RXI65626 RNJ65593:RNM65626 RDN65593:RDQ65626 QTR65593:QTU65626 QJV65593:QJY65626 PZZ65593:QAC65626 PQD65593:PQG65626 PGH65593:PGK65626 OWL65593:OWO65626 OMP65593:OMS65626 OCT65593:OCW65626 NSX65593:NTA65626 NJB65593:NJE65626 MZF65593:MZI65626 MPJ65593:MPM65626 MFN65593:MFQ65626 LVR65593:LVU65626 LLV65593:LLY65626 LBZ65593:LCC65626 KSD65593:KSG65626 KIH65593:KIK65626 JYL65593:JYO65626 JOP65593:JOS65626 JET65593:JEW65626 IUX65593:IVA65626 ILB65593:ILE65626 IBF65593:IBI65626 HRJ65593:HRM65626 HHN65593:HHQ65626 GXR65593:GXU65626 GNV65593:GNY65626 GDZ65593:GEC65626 FUD65593:FUG65626 FKH65593:FKK65626 FAL65593:FAO65626 EQP65593:EQS65626 EGT65593:EGW65626 DWX65593:DXA65626 DNB65593:DNE65626 DDF65593:DDI65626 CTJ65593:CTM65626 CJN65593:CJQ65626 BZR65593:BZU65626 BPV65593:BPY65626 BFZ65593:BGC65626 AWD65593:AWG65626 AMH65593:AMK65626 ACL65593:ACO65626 SP65593:SS65626 IT65593:IW65626 WVK983097:WVM983130 WLO983097:WLQ983130 WBS983097:WBU983130 VRW983097:VRY983130 VIA983097:VIC983130 UYE983097:UYG983130 UOI983097:UOK983130 UEM983097:UEO983130 TUQ983097:TUS983130 TKU983097:TKW983130 TAY983097:TBA983130 SRC983097:SRE983130 SHG983097:SHI983130 RXK983097:RXM983130 RNO983097:RNQ983130 RDS983097:RDU983130 QTW983097:QTY983130 QKA983097:QKC983130 QAE983097:QAG983130 PQI983097:PQK983130 PGM983097:PGO983130 OWQ983097:OWS983130 OMU983097:OMW983130 OCY983097:ODA983130 NTC983097:NTE983130 NJG983097:NJI983130 MZK983097:MZM983130 MPO983097:MPQ983130 MFS983097:MFU983130 LVW983097:LVY983130 LMA983097:LMC983130 LCE983097:LCG983130 KSI983097:KSK983130 KIM983097:KIO983130 JYQ983097:JYS983130 JOU983097:JOW983130 JEY983097:JFA983130 IVC983097:IVE983130 ILG983097:ILI983130 IBK983097:IBM983130 HRO983097:HRQ983130 HHS983097:HHU983130 GXW983097:GXY983130 GOA983097:GOC983130 GEE983097:GEG983130 FUI983097:FUK983130 FKM983097:FKO983130 FAQ983097:FAS983130 EQU983097:EQW983130 EGY983097:EHA983130 DXC983097:DXE983130 DNG983097:DNI983130 DDK983097:DDM983130 CTO983097:CTQ983130 CJS983097:CJU983130 BZW983097:BZY983130 BQA983097:BQC983130 BGE983097:BGG983130 AWI983097:AWK983130 AMM983097:AMO983130 ACQ983097:ACS983130 SU983097:SW983130 IY983097:JA983130 WVK917561:WVM917594 WLO917561:WLQ917594 WBS917561:WBU917594 VRW917561:VRY917594 VIA917561:VIC917594 UYE917561:UYG917594 UOI917561:UOK917594 UEM917561:UEO917594 TUQ917561:TUS917594 TKU917561:TKW917594 TAY917561:TBA917594 SRC917561:SRE917594 SHG917561:SHI917594 RXK917561:RXM917594 RNO917561:RNQ917594 RDS917561:RDU917594 QTW917561:QTY917594 QKA917561:QKC917594 QAE917561:QAG917594 PQI917561:PQK917594 PGM917561:PGO917594 OWQ917561:OWS917594 OMU917561:OMW917594 OCY917561:ODA917594 NTC917561:NTE917594 NJG917561:NJI917594 MZK917561:MZM917594 MPO917561:MPQ917594 MFS917561:MFU917594 LVW917561:LVY917594 LMA917561:LMC917594 LCE917561:LCG917594 KSI917561:KSK917594 KIM917561:KIO917594 JYQ917561:JYS917594 JOU917561:JOW917594 JEY917561:JFA917594 IVC917561:IVE917594 ILG917561:ILI917594 IBK917561:IBM917594 HRO917561:HRQ917594 HHS917561:HHU917594 GXW917561:GXY917594 GOA917561:GOC917594 GEE917561:GEG917594 FUI917561:FUK917594 FKM917561:FKO917594 FAQ917561:FAS917594 EQU917561:EQW917594 EGY917561:EHA917594 DXC917561:DXE917594 DNG917561:DNI917594 DDK917561:DDM917594 CTO917561:CTQ917594 CJS917561:CJU917594 BZW917561:BZY917594 BQA917561:BQC917594 BGE917561:BGG917594 AWI917561:AWK917594 AMM917561:AMO917594 ACQ917561:ACS917594 SU917561:SW917594 IY917561:JA917594 WVK852025:WVM852058 WLO852025:WLQ852058 WBS852025:WBU852058 VRW852025:VRY852058 VIA852025:VIC852058 UYE852025:UYG852058 UOI852025:UOK852058 UEM852025:UEO852058 TUQ852025:TUS852058 TKU852025:TKW852058 TAY852025:TBA852058 SRC852025:SRE852058 SHG852025:SHI852058 RXK852025:RXM852058 RNO852025:RNQ852058 RDS852025:RDU852058 QTW852025:QTY852058 QKA852025:QKC852058 QAE852025:QAG852058 PQI852025:PQK852058 PGM852025:PGO852058 OWQ852025:OWS852058 OMU852025:OMW852058 OCY852025:ODA852058 NTC852025:NTE852058 NJG852025:NJI852058 MZK852025:MZM852058 MPO852025:MPQ852058 MFS852025:MFU852058 LVW852025:LVY852058 LMA852025:LMC852058 LCE852025:LCG852058 KSI852025:KSK852058 KIM852025:KIO852058 JYQ852025:JYS852058 JOU852025:JOW852058 JEY852025:JFA852058 IVC852025:IVE852058 ILG852025:ILI852058 IBK852025:IBM852058 HRO852025:HRQ852058 HHS852025:HHU852058 GXW852025:GXY852058 GOA852025:GOC852058 GEE852025:GEG852058 FUI852025:FUK852058 FKM852025:FKO852058 FAQ852025:FAS852058 EQU852025:EQW852058 EGY852025:EHA852058 DXC852025:DXE852058 DNG852025:DNI852058 DDK852025:DDM852058 CTO852025:CTQ852058 CJS852025:CJU852058 BZW852025:BZY852058 BQA852025:BQC852058 BGE852025:BGG852058 AWI852025:AWK852058 AMM852025:AMO852058 ACQ852025:ACS852058 SU852025:SW852058 IY852025:JA852058 WVK786489:WVM786522 WLO786489:WLQ786522 WBS786489:WBU786522 VRW786489:VRY786522 VIA786489:VIC786522 UYE786489:UYG786522 UOI786489:UOK786522 UEM786489:UEO786522 TUQ786489:TUS786522 TKU786489:TKW786522 TAY786489:TBA786522 SRC786489:SRE786522 SHG786489:SHI786522 RXK786489:RXM786522 RNO786489:RNQ786522 RDS786489:RDU786522 QTW786489:QTY786522 QKA786489:QKC786522 QAE786489:QAG786522 PQI786489:PQK786522 PGM786489:PGO786522 OWQ786489:OWS786522 OMU786489:OMW786522 OCY786489:ODA786522 NTC786489:NTE786522 NJG786489:NJI786522 MZK786489:MZM786522 MPO786489:MPQ786522 MFS786489:MFU786522 LVW786489:LVY786522 LMA786489:LMC786522 LCE786489:LCG786522 KSI786489:KSK786522 KIM786489:KIO786522 JYQ786489:JYS786522 JOU786489:JOW786522 JEY786489:JFA786522 IVC786489:IVE786522 ILG786489:ILI786522 IBK786489:IBM786522 HRO786489:HRQ786522 HHS786489:HHU786522 GXW786489:GXY786522 GOA786489:GOC786522 GEE786489:GEG786522 FUI786489:FUK786522 FKM786489:FKO786522 FAQ786489:FAS786522 EQU786489:EQW786522 EGY786489:EHA786522 DXC786489:DXE786522 DNG786489:DNI786522 DDK786489:DDM786522 CTO786489:CTQ786522 CJS786489:CJU786522 BZW786489:BZY786522 BQA786489:BQC786522 BGE786489:BGG786522 AWI786489:AWK786522 AMM786489:AMO786522 ACQ786489:ACS786522 SU786489:SW786522 IY786489:JA786522 WVK720953:WVM720986 WLO720953:WLQ720986 WBS720953:WBU720986 VRW720953:VRY720986 VIA720953:VIC720986 UYE720953:UYG720986 UOI720953:UOK720986 UEM720953:UEO720986 TUQ720953:TUS720986 TKU720953:TKW720986 TAY720953:TBA720986 SRC720953:SRE720986 SHG720953:SHI720986 RXK720953:RXM720986 RNO720953:RNQ720986 RDS720953:RDU720986 QTW720953:QTY720986 QKA720953:QKC720986 QAE720953:QAG720986 PQI720953:PQK720986 PGM720953:PGO720986 OWQ720953:OWS720986 OMU720953:OMW720986 OCY720953:ODA720986 NTC720953:NTE720986 NJG720953:NJI720986 MZK720953:MZM720986 MPO720953:MPQ720986 MFS720953:MFU720986 LVW720953:LVY720986 LMA720953:LMC720986 LCE720953:LCG720986 KSI720953:KSK720986 KIM720953:KIO720986 JYQ720953:JYS720986 JOU720953:JOW720986 JEY720953:JFA720986 IVC720953:IVE720986 ILG720953:ILI720986 IBK720953:IBM720986 HRO720953:HRQ720986 HHS720953:HHU720986 GXW720953:GXY720986 GOA720953:GOC720986 GEE720953:GEG720986 FUI720953:FUK720986 FKM720953:FKO720986 FAQ720953:FAS720986 EQU720953:EQW720986 EGY720953:EHA720986 DXC720953:DXE720986 DNG720953:DNI720986 DDK720953:DDM720986 CTO720953:CTQ720986 CJS720953:CJU720986 BZW720953:BZY720986 BQA720953:BQC720986 BGE720953:BGG720986 AWI720953:AWK720986 AMM720953:AMO720986 ACQ720953:ACS720986 SU720953:SW720986 IY720953:JA720986 WVK655417:WVM655450 WLO655417:WLQ655450 WBS655417:WBU655450 VRW655417:VRY655450 VIA655417:VIC655450 UYE655417:UYG655450 UOI655417:UOK655450 UEM655417:UEO655450 TUQ655417:TUS655450 TKU655417:TKW655450 TAY655417:TBA655450 SRC655417:SRE655450 SHG655417:SHI655450 RXK655417:RXM655450 RNO655417:RNQ655450 RDS655417:RDU655450 QTW655417:QTY655450 QKA655417:QKC655450 QAE655417:QAG655450 PQI655417:PQK655450 PGM655417:PGO655450 OWQ655417:OWS655450 OMU655417:OMW655450 OCY655417:ODA655450 NTC655417:NTE655450 NJG655417:NJI655450 MZK655417:MZM655450 MPO655417:MPQ655450 MFS655417:MFU655450 LVW655417:LVY655450 LMA655417:LMC655450 LCE655417:LCG655450 KSI655417:KSK655450 KIM655417:KIO655450 JYQ655417:JYS655450 JOU655417:JOW655450 JEY655417:JFA655450 IVC655417:IVE655450 ILG655417:ILI655450 IBK655417:IBM655450 HRO655417:HRQ655450 HHS655417:HHU655450 GXW655417:GXY655450 GOA655417:GOC655450 GEE655417:GEG655450 FUI655417:FUK655450 FKM655417:FKO655450 FAQ655417:FAS655450 EQU655417:EQW655450 EGY655417:EHA655450 DXC655417:DXE655450 DNG655417:DNI655450 DDK655417:DDM655450 CTO655417:CTQ655450 CJS655417:CJU655450 BZW655417:BZY655450 BQA655417:BQC655450 BGE655417:BGG655450 AWI655417:AWK655450 AMM655417:AMO655450 ACQ655417:ACS655450 SU655417:SW655450 IY655417:JA655450 WVK589881:WVM589914 WLO589881:WLQ589914 WBS589881:WBU589914 VRW589881:VRY589914 VIA589881:VIC589914 UYE589881:UYG589914 UOI589881:UOK589914 UEM589881:UEO589914 TUQ589881:TUS589914 TKU589881:TKW589914 TAY589881:TBA589914 SRC589881:SRE589914 SHG589881:SHI589914 RXK589881:RXM589914 RNO589881:RNQ589914 RDS589881:RDU589914 QTW589881:QTY589914 QKA589881:QKC589914 QAE589881:QAG589914 PQI589881:PQK589914 PGM589881:PGO589914 OWQ589881:OWS589914 OMU589881:OMW589914 OCY589881:ODA589914 NTC589881:NTE589914 NJG589881:NJI589914 MZK589881:MZM589914 MPO589881:MPQ589914 MFS589881:MFU589914 LVW589881:LVY589914 LMA589881:LMC589914 LCE589881:LCG589914 KSI589881:KSK589914 KIM589881:KIO589914 JYQ589881:JYS589914 JOU589881:JOW589914 JEY589881:JFA589914 IVC589881:IVE589914 ILG589881:ILI589914 IBK589881:IBM589914 HRO589881:HRQ589914 HHS589881:HHU589914 GXW589881:GXY589914 GOA589881:GOC589914 GEE589881:GEG589914 FUI589881:FUK589914 FKM589881:FKO589914 FAQ589881:FAS589914 EQU589881:EQW589914 EGY589881:EHA589914 DXC589881:DXE589914 DNG589881:DNI589914 DDK589881:DDM589914 CTO589881:CTQ589914 CJS589881:CJU589914 BZW589881:BZY589914 BQA589881:BQC589914 BGE589881:BGG589914 AWI589881:AWK589914 AMM589881:AMO589914 ACQ589881:ACS589914 SU589881:SW589914 IY589881:JA589914 WVK524345:WVM524378 WLO524345:WLQ524378 WBS524345:WBU524378 VRW524345:VRY524378 VIA524345:VIC524378 UYE524345:UYG524378 UOI524345:UOK524378 UEM524345:UEO524378 TUQ524345:TUS524378 TKU524345:TKW524378 TAY524345:TBA524378 SRC524345:SRE524378 SHG524345:SHI524378 RXK524345:RXM524378 RNO524345:RNQ524378 RDS524345:RDU524378 QTW524345:QTY524378 QKA524345:QKC524378 QAE524345:QAG524378 PQI524345:PQK524378 PGM524345:PGO524378 OWQ524345:OWS524378 OMU524345:OMW524378 OCY524345:ODA524378 NTC524345:NTE524378 NJG524345:NJI524378 MZK524345:MZM524378 MPO524345:MPQ524378 MFS524345:MFU524378 LVW524345:LVY524378 LMA524345:LMC524378 LCE524345:LCG524378 KSI524345:KSK524378 KIM524345:KIO524378 JYQ524345:JYS524378 JOU524345:JOW524378 JEY524345:JFA524378 IVC524345:IVE524378 ILG524345:ILI524378 IBK524345:IBM524378 HRO524345:HRQ524378 HHS524345:HHU524378 GXW524345:GXY524378 GOA524345:GOC524378 GEE524345:GEG524378 FUI524345:FUK524378 FKM524345:FKO524378 FAQ524345:FAS524378 EQU524345:EQW524378 EGY524345:EHA524378 DXC524345:DXE524378 DNG524345:DNI524378 DDK524345:DDM524378 CTO524345:CTQ524378 CJS524345:CJU524378 BZW524345:BZY524378 BQA524345:BQC524378 BGE524345:BGG524378 AWI524345:AWK524378 AMM524345:AMO524378 ACQ524345:ACS524378 SU524345:SW524378 IY524345:JA524378 WVK458809:WVM458842 WLO458809:WLQ458842 WBS458809:WBU458842 VRW458809:VRY458842 VIA458809:VIC458842 UYE458809:UYG458842 UOI458809:UOK458842 UEM458809:UEO458842 TUQ458809:TUS458842 TKU458809:TKW458842 TAY458809:TBA458842 SRC458809:SRE458842 SHG458809:SHI458842 RXK458809:RXM458842 RNO458809:RNQ458842 RDS458809:RDU458842 QTW458809:QTY458842 QKA458809:QKC458842 QAE458809:QAG458842 PQI458809:PQK458842 PGM458809:PGO458842 OWQ458809:OWS458842 OMU458809:OMW458842 OCY458809:ODA458842 NTC458809:NTE458842 NJG458809:NJI458842 MZK458809:MZM458842 MPO458809:MPQ458842 MFS458809:MFU458842 LVW458809:LVY458842 LMA458809:LMC458842 LCE458809:LCG458842 KSI458809:KSK458842 KIM458809:KIO458842 JYQ458809:JYS458842 JOU458809:JOW458842 JEY458809:JFA458842 IVC458809:IVE458842 ILG458809:ILI458842 IBK458809:IBM458842 HRO458809:HRQ458842 HHS458809:HHU458842 GXW458809:GXY458842 GOA458809:GOC458842 GEE458809:GEG458842 FUI458809:FUK458842 FKM458809:FKO458842 FAQ458809:FAS458842 EQU458809:EQW458842 EGY458809:EHA458842 DXC458809:DXE458842 DNG458809:DNI458842 DDK458809:DDM458842 CTO458809:CTQ458842 CJS458809:CJU458842 BZW458809:BZY458842 BQA458809:BQC458842 BGE458809:BGG458842 AWI458809:AWK458842 AMM458809:AMO458842 ACQ458809:ACS458842 SU458809:SW458842 IY458809:JA458842 WVK393273:WVM393306 WLO393273:WLQ393306 WBS393273:WBU393306 VRW393273:VRY393306 VIA393273:VIC393306 UYE393273:UYG393306 UOI393273:UOK393306 UEM393273:UEO393306 TUQ393273:TUS393306 TKU393273:TKW393306 TAY393273:TBA393306 SRC393273:SRE393306 SHG393273:SHI393306 RXK393273:RXM393306 RNO393273:RNQ393306 RDS393273:RDU393306 QTW393273:QTY393306 QKA393273:QKC393306 QAE393273:QAG393306 PQI393273:PQK393306 PGM393273:PGO393306 OWQ393273:OWS393306 OMU393273:OMW393306 OCY393273:ODA393306 NTC393273:NTE393306 NJG393273:NJI393306 MZK393273:MZM393306 MPO393273:MPQ393306 MFS393273:MFU393306 LVW393273:LVY393306 LMA393273:LMC393306 LCE393273:LCG393306 KSI393273:KSK393306 KIM393273:KIO393306 JYQ393273:JYS393306 JOU393273:JOW393306 JEY393273:JFA393306 IVC393273:IVE393306 ILG393273:ILI393306 IBK393273:IBM393306 HRO393273:HRQ393306 HHS393273:HHU393306 GXW393273:GXY393306 GOA393273:GOC393306 GEE393273:GEG393306 FUI393273:FUK393306 FKM393273:FKO393306 FAQ393273:FAS393306 EQU393273:EQW393306 EGY393273:EHA393306 DXC393273:DXE393306 DNG393273:DNI393306 DDK393273:DDM393306 CTO393273:CTQ393306 CJS393273:CJU393306 BZW393273:BZY393306 BQA393273:BQC393306 BGE393273:BGG393306 AWI393273:AWK393306 AMM393273:AMO393306 ACQ393273:ACS393306 SU393273:SW393306 IY393273:JA393306 WVK327737:WVM327770 WLO327737:WLQ327770 WBS327737:WBU327770 VRW327737:VRY327770 VIA327737:VIC327770 UYE327737:UYG327770 UOI327737:UOK327770 UEM327737:UEO327770 TUQ327737:TUS327770 TKU327737:TKW327770 TAY327737:TBA327770 SRC327737:SRE327770 SHG327737:SHI327770 RXK327737:RXM327770 RNO327737:RNQ327770 RDS327737:RDU327770 QTW327737:QTY327770 QKA327737:QKC327770 QAE327737:QAG327770 PQI327737:PQK327770 PGM327737:PGO327770 OWQ327737:OWS327770 OMU327737:OMW327770 OCY327737:ODA327770 NTC327737:NTE327770 NJG327737:NJI327770 MZK327737:MZM327770 MPO327737:MPQ327770 MFS327737:MFU327770 LVW327737:LVY327770 LMA327737:LMC327770 LCE327737:LCG327770 KSI327737:KSK327770 KIM327737:KIO327770 JYQ327737:JYS327770 JOU327737:JOW327770 JEY327737:JFA327770 IVC327737:IVE327770 ILG327737:ILI327770 IBK327737:IBM327770 HRO327737:HRQ327770 HHS327737:HHU327770 GXW327737:GXY327770 GOA327737:GOC327770 GEE327737:GEG327770 FUI327737:FUK327770 FKM327737:FKO327770 FAQ327737:FAS327770 EQU327737:EQW327770 EGY327737:EHA327770 DXC327737:DXE327770 DNG327737:DNI327770 DDK327737:DDM327770 CTO327737:CTQ327770 CJS327737:CJU327770 BZW327737:BZY327770 BQA327737:BQC327770 BGE327737:BGG327770 AWI327737:AWK327770 AMM327737:AMO327770 ACQ327737:ACS327770 SU327737:SW327770 IY327737:JA327770 WVK262201:WVM262234 WLO262201:WLQ262234 WBS262201:WBU262234 VRW262201:VRY262234 VIA262201:VIC262234 UYE262201:UYG262234 UOI262201:UOK262234 UEM262201:UEO262234 TUQ262201:TUS262234 TKU262201:TKW262234 TAY262201:TBA262234 SRC262201:SRE262234 SHG262201:SHI262234 RXK262201:RXM262234 RNO262201:RNQ262234 RDS262201:RDU262234 QTW262201:QTY262234 QKA262201:QKC262234 QAE262201:QAG262234 PQI262201:PQK262234 PGM262201:PGO262234 OWQ262201:OWS262234 OMU262201:OMW262234 OCY262201:ODA262234 NTC262201:NTE262234 NJG262201:NJI262234 MZK262201:MZM262234 MPO262201:MPQ262234 MFS262201:MFU262234 LVW262201:LVY262234 LMA262201:LMC262234 LCE262201:LCG262234 KSI262201:KSK262234 KIM262201:KIO262234 JYQ262201:JYS262234 JOU262201:JOW262234 JEY262201:JFA262234 IVC262201:IVE262234 ILG262201:ILI262234 IBK262201:IBM262234 HRO262201:HRQ262234 HHS262201:HHU262234 GXW262201:GXY262234 GOA262201:GOC262234 GEE262201:GEG262234 FUI262201:FUK262234 FKM262201:FKO262234 FAQ262201:FAS262234 EQU262201:EQW262234 EGY262201:EHA262234 DXC262201:DXE262234 DNG262201:DNI262234 DDK262201:DDM262234 CTO262201:CTQ262234 CJS262201:CJU262234 BZW262201:BZY262234 BQA262201:BQC262234 BGE262201:BGG262234 AWI262201:AWK262234 AMM262201:AMO262234 ACQ262201:ACS262234 SU262201:SW262234 IY262201:JA262234 WVK196665:WVM196698 WLO196665:WLQ196698 WBS196665:WBU196698 VRW196665:VRY196698 VIA196665:VIC196698 UYE196665:UYG196698 UOI196665:UOK196698 UEM196665:UEO196698 TUQ196665:TUS196698 TKU196665:TKW196698 TAY196665:TBA196698 SRC196665:SRE196698 SHG196665:SHI196698 RXK196665:RXM196698 RNO196665:RNQ196698 RDS196665:RDU196698 QTW196665:QTY196698 QKA196665:QKC196698 QAE196665:QAG196698 PQI196665:PQK196698 PGM196665:PGO196698 OWQ196665:OWS196698 OMU196665:OMW196698 OCY196665:ODA196698 NTC196665:NTE196698 NJG196665:NJI196698 MZK196665:MZM196698 MPO196665:MPQ196698 MFS196665:MFU196698 LVW196665:LVY196698 LMA196665:LMC196698 LCE196665:LCG196698 KSI196665:KSK196698 KIM196665:KIO196698 JYQ196665:JYS196698 JOU196665:JOW196698 JEY196665:JFA196698 IVC196665:IVE196698 ILG196665:ILI196698 IBK196665:IBM196698 HRO196665:HRQ196698 HHS196665:HHU196698 GXW196665:GXY196698 GOA196665:GOC196698 GEE196665:GEG196698 FUI196665:FUK196698 FKM196665:FKO196698 FAQ196665:FAS196698 EQU196665:EQW196698 EGY196665:EHA196698 DXC196665:DXE196698 DNG196665:DNI196698 DDK196665:DDM196698 CTO196665:CTQ196698 CJS196665:CJU196698 BZW196665:BZY196698 BQA196665:BQC196698 BGE196665:BGG196698 AWI196665:AWK196698 AMM196665:AMO196698 ACQ196665:ACS196698 SU196665:SW196698 IY196665:JA196698 WVK131129:WVM131162 WLO131129:WLQ131162 WBS131129:WBU131162 VRW131129:VRY131162 VIA131129:VIC131162 UYE131129:UYG131162 UOI131129:UOK131162 UEM131129:UEO131162 TUQ131129:TUS131162 TKU131129:TKW131162 TAY131129:TBA131162 SRC131129:SRE131162 SHG131129:SHI131162 RXK131129:RXM131162 RNO131129:RNQ131162 RDS131129:RDU131162 QTW131129:QTY131162 QKA131129:QKC131162 QAE131129:QAG131162 PQI131129:PQK131162 PGM131129:PGO131162 OWQ131129:OWS131162 OMU131129:OMW131162 OCY131129:ODA131162 NTC131129:NTE131162 NJG131129:NJI131162 MZK131129:MZM131162 MPO131129:MPQ131162 MFS131129:MFU131162 LVW131129:LVY131162 LMA131129:LMC131162 LCE131129:LCG131162 KSI131129:KSK131162 KIM131129:KIO131162 JYQ131129:JYS131162 JOU131129:JOW131162 JEY131129:JFA131162 IVC131129:IVE131162 ILG131129:ILI131162 IBK131129:IBM131162 HRO131129:HRQ131162 HHS131129:HHU131162 GXW131129:GXY131162 GOA131129:GOC131162 GEE131129:GEG131162 FUI131129:FUK131162 FKM131129:FKO131162 FAQ131129:FAS131162 EQU131129:EQW131162 EGY131129:EHA131162 DXC131129:DXE131162 DNG131129:DNI131162 DDK131129:DDM131162 CTO131129:CTQ131162 CJS131129:CJU131162 BZW131129:BZY131162 BQA131129:BQC131162 BGE131129:BGG131162 AWI131129:AWK131162 AMM131129:AMO131162 ACQ131129:ACS131162 SU131129:SW131162 IY131129:JA131162 WVK65593:WVM65626 WLO65593:WLQ65626 WBS65593:WBU65626 VRW65593:VRY65626 VIA65593:VIC65626 UYE65593:UYG65626 UOI65593:UOK65626 UEM65593:UEO65626 TUQ65593:TUS65626 TKU65593:TKW65626 TAY65593:TBA65626 SRC65593:SRE65626 SHG65593:SHI65626 RXK65593:RXM65626 RNO65593:RNQ65626 RDS65593:RDU65626 QTW65593:QTY65626 QKA65593:QKC65626 QAE65593:QAG65626 PQI65593:PQK65626 PGM65593:PGO65626 OWQ65593:OWS65626 OMU65593:OMW65626 OCY65593:ODA65626 NTC65593:NTE65626 NJG65593:NJI65626 MZK65593:MZM65626 MPO65593:MPQ65626 MFS65593:MFU65626 LVW65593:LVY65626 LMA65593:LMC65626 LCE65593:LCG65626 KSI65593:KSK65626 KIM65593:KIO65626 JYQ65593:JYS65626 JOU65593:JOW65626 JEY65593:JFA65626 IVC65593:IVE65626 ILG65593:ILI65626 IBK65593:IBM65626 HRO65593:HRQ65626 HHS65593:HHU65626 GXW65593:GXY65626 GOA65593:GOC65626 GEE65593:GEG65626 FUI65593:FUK65626 FKM65593:FKO65626 FAQ65593:FAS65626 EQU65593:EQW65626 EGY65593:EHA65626 DXC65593:DXE65626 DNG65593:DNI65626 DDK65593:DDM65626 CTO65593:CTQ65626 CJS65593:CJU65626 BZW65593:BZY65626 BQA65593:BQC65626 BGE65593:BGG65626 AWI65593:AWK65626 AMM65593:AMO65626 ACQ65593:ACS65626 SU65593:SW65626 IY65593:JA65626 SU3:SW90 ACQ3:ACS90 AMM3:AMO90 AWI3:AWK90 BGE3:BGG90 BQA3:BQC90 BZW3:BZY90 CJS3:CJU90 CTO3:CTQ90 DDK3:DDM90 DNG3:DNI90 DXC3:DXE90 EGY3:EHA90 EQU3:EQW90 FAQ3:FAS90 FKM3:FKO90 FUI3:FUK90 GEE3:GEG90 GOA3:GOC90 GXW3:GXY90 HHS3:HHU90 HRO3:HRQ90 IBK3:IBM90 ILG3:ILI90 IVC3:IVE90 JEY3:JFA90 JOU3:JOW90 JYQ3:JYS90 KIM3:KIO90 KSI3:KSK90 LCE3:LCG90 LMA3:LMC90 LVW3:LVY90 MFS3:MFU90 MPO3:MPQ90 MZK3:MZM90 NJG3:NJI90 NTC3:NTE90 OCY3:ODA90 OMU3:OMW90 OWQ3:OWS90 PGM3:PGO90 PQI3:PQK90 QAE3:QAG90 QKA3:QKC90 QTW3:QTY90 RDS3:RDU90 RNO3:RNQ90 RXK3:RXM90 SHG3:SHI90 SRC3:SRE90 TAY3:TBA90 TKU3:TKW90 TUQ3:TUS90 UEM3:UEO90 UOI3:UOK90 UYE3:UYG90 VIA3:VIC90 VRW3:VRY90 WBS3:WBU90 WLO3:WLQ90 WVK3:WVM90 IT3:IW90 SP3:SS90 ACL3:ACO90 AMH3:AMK90 AWD3:AWG90 BFZ3:BGC90 BPV3:BPY90 BZR3:BZU90 CJN3:CJQ90 CTJ3:CTM90 DDF3:DDI90 DNB3:DNE90 DWX3:DXA90 EGT3:EGW90 EQP3:EQS90 FAL3:FAO90 FKH3:FKK90 FUD3:FUG90 GDZ3:GEC90 GNV3:GNY90 GXR3:GXU90 HHN3:HHQ90 HRJ3:HRM90 IBF3:IBI90 ILB3:ILE90 IUX3:IVA90 JET3:JEW90 JOP3:JOS90 JYL3:JYO90 KIH3:KIK90 KSD3:KSG90 LBZ3:LCC90 LLV3:LLY90 LVR3:LVU90 MFN3:MFQ90 MPJ3:MPM90 MZF3:MZI90 NJB3:NJE90 NSX3:NTA90 OCT3:OCW90 OMP3:OMS90 OWL3:OWO90 PGH3:PGK90 PQD3:PQG90 PZZ3:QAC90 QJV3:QJY90 QTR3:QTU90 RDN3:RDQ90 RNJ3:RNM90 RXF3:RXI90 SHB3:SHE90 SQX3:SRA90 TAT3:TAW90 TKP3:TKS90 TUL3:TUO90 UEH3:UEK90 UOD3:UOG90 UXZ3:UYC90 VHV3:VHY90 VRR3:VRU90 WBN3:WBQ90 WLJ3:WLM90 WVF3:WVI90 IY3:JA90">
      <formula1>0</formula1>
      <formula2>10000000000</formula2>
    </dataValidation>
    <dataValidation allowBlank="1" showInputMessage="1" showErrorMessage="1" prompt="Resultado de la suma de sueldo grupal anual mas prestaciones de las plazas." sqref="WVO983097:WVO983130 WLS983097:WLS983130 WBW983097:WBW983130 VSA983097:VSA983130 VIE983097:VIE983130 UYI983097:UYI983130 UOM983097:UOM983130 UEQ983097:UEQ983130 TUU983097:TUU983130 TKY983097:TKY983130 TBC983097:TBC983130 SRG983097:SRG983130 SHK983097:SHK983130 RXO983097:RXO983130 RNS983097:RNS983130 RDW983097:RDW983130 QUA983097:QUA983130 QKE983097:QKE983130 QAI983097:QAI983130 PQM983097:PQM983130 PGQ983097:PGQ983130 OWU983097:OWU983130 OMY983097:OMY983130 ODC983097:ODC983130 NTG983097:NTG983130 NJK983097:NJK983130 MZO983097:MZO983130 MPS983097:MPS983130 MFW983097:MFW983130 LWA983097:LWA983130 LME983097:LME983130 LCI983097:LCI983130 KSM983097:KSM983130 KIQ983097:KIQ983130 JYU983097:JYU983130 JOY983097:JOY983130 JFC983097:JFC983130 IVG983097:IVG983130 ILK983097:ILK983130 IBO983097:IBO983130 HRS983097:HRS983130 HHW983097:HHW983130 GYA983097:GYA983130 GOE983097:GOE983130 GEI983097:GEI983130 FUM983097:FUM983130 FKQ983097:FKQ983130 FAU983097:FAU983130 EQY983097:EQY983130 EHC983097:EHC983130 DXG983097:DXG983130 DNK983097:DNK983130 DDO983097:DDO983130 CTS983097:CTS983130 CJW983097:CJW983130 CAA983097:CAA983130 BQE983097:BQE983130 BGI983097:BGI983130 AWM983097:AWM983130 AMQ983097:AMQ983130 ACU983097:ACU983130 SY983097:SY983130 JC983097:JC983130 WVO917561:WVO917594 WLS917561:WLS917594 WBW917561:WBW917594 VSA917561:VSA917594 VIE917561:VIE917594 UYI917561:UYI917594 UOM917561:UOM917594 UEQ917561:UEQ917594 TUU917561:TUU917594 TKY917561:TKY917594 TBC917561:TBC917594 SRG917561:SRG917594 SHK917561:SHK917594 RXO917561:RXO917594 RNS917561:RNS917594 RDW917561:RDW917594 QUA917561:QUA917594 QKE917561:QKE917594 QAI917561:QAI917594 PQM917561:PQM917594 PGQ917561:PGQ917594 OWU917561:OWU917594 OMY917561:OMY917594 ODC917561:ODC917594 NTG917561:NTG917594 NJK917561:NJK917594 MZO917561:MZO917594 MPS917561:MPS917594 MFW917561:MFW917594 LWA917561:LWA917594 LME917561:LME917594 LCI917561:LCI917594 KSM917561:KSM917594 KIQ917561:KIQ917594 JYU917561:JYU917594 JOY917561:JOY917594 JFC917561:JFC917594 IVG917561:IVG917594 ILK917561:ILK917594 IBO917561:IBO917594 HRS917561:HRS917594 HHW917561:HHW917594 GYA917561:GYA917594 GOE917561:GOE917594 GEI917561:GEI917594 FUM917561:FUM917594 FKQ917561:FKQ917594 FAU917561:FAU917594 EQY917561:EQY917594 EHC917561:EHC917594 DXG917561:DXG917594 DNK917561:DNK917594 DDO917561:DDO917594 CTS917561:CTS917594 CJW917561:CJW917594 CAA917561:CAA917594 BQE917561:BQE917594 BGI917561:BGI917594 AWM917561:AWM917594 AMQ917561:AMQ917594 ACU917561:ACU917594 SY917561:SY917594 JC917561:JC917594 WVO852025:WVO852058 WLS852025:WLS852058 WBW852025:WBW852058 VSA852025:VSA852058 VIE852025:VIE852058 UYI852025:UYI852058 UOM852025:UOM852058 UEQ852025:UEQ852058 TUU852025:TUU852058 TKY852025:TKY852058 TBC852025:TBC852058 SRG852025:SRG852058 SHK852025:SHK852058 RXO852025:RXO852058 RNS852025:RNS852058 RDW852025:RDW852058 QUA852025:QUA852058 QKE852025:QKE852058 QAI852025:QAI852058 PQM852025:PQM852058 PGQ852025:PGQ852058 OWU852025:OWU852058 OMY852025:OMY852058 ODC852025:ODC852058 NTG852025:NTG852058 NJK852025:NJK852058 MZO852025:MZO852058 MPS852025:MPS852058 MFW852025:MFW852058 LWA852025:LWA852058 LME852025:LME852058 LCI852025:LCI852058 KSM852025:KSM852058 KIQ852025:KIQ852058 JYU852025:JYU852058 JOY852025:JOY852058 JFC852025:JFC852058 IVG852025:IVG852058 ILK852025:ILK852058 IBO852025:IBO852058 HRS852025:HRS852058 HHW852025:HHW852058 GYA852025:GYA852058 GOE852025:GOE852058 GEI852025:GEI852058 FUM852025:FUM852058 FKQ852025:FKQ852058 FAU852025:FAU852058 EQY852025:EQY852058 EHC852025:EHC852058 DXG852025:DXG852058 DNK852025:DNK852058 DDO852025:DDO852058 CTS852025:CTS852058 CJW852025:CJW852058 CAA852025:CAA852058 BQE852025:BQE852058 BGI852025:BGI852058 AWM852025:AWM852058 AMQ852025:AMQ852058 ACU852025:ACU852058 SY852025:SY852058 JC852025:JC852058 WVO786489:WVO786522 WLS786489:WLS786522 WBW786489:WBW786522 VSA786489:VSA786522 VIE786489:VIE786522 UYI786489:UYI786522 UOM786489:UOM786522 UEQ786489:UEQ786522 TUU786489:TUU786522 TKY786489:TKY786522 TBC786489:TBC786522 SRG786489:SRG786522 SHK786489:SHK786522 RXO786489:RXO786522 RNS786489:RNS786522 RDW786489:RDW786522 QUA786489:QUA786522 QKE786489:QKE786522 QAI786489:QAI786522 PQM786489:PQM786522 PGQ786489:PGQ786522 OWU786489:OWU786522 OMY786489:OMY786522 ODC786489:ODC786522 NTG786489:NTG786522 NJK786489:NJK786522 MZO786489:MZO786522 MPS786489:MPS786522 MFW786489:MFW786522 LWA786489:LWA786522 LME786489:LME786522 LCI786489:LCI786522 KSM786489:KSM786522 KIQ786489:KIQ786522 JYU786489:JYU786522 JOY786489:JOY786522 JFC786489:JFC786522 IVG786489:IVG786522 ILK786489:ILK786522 IBO786489:IBO786522 HRS786489:HRS786522 HHW786489:HHW786522 GYA786489:GYA786522 GOE786489:GOE786522 GEI786489:GEI786522 FUM786489:FUM786522 FKQ786489:FKQ786522 FAU786489:FAU786522 EQY786489:EQY786522 EHC786489:EHC786522 DXG786489:DXG786522 DNK786489:DNK786522 DDO786489:DDO786522 CTS786489:CTS786522 CJW786489:CJW786522 CAA786489:CAA786522 BQE786489:BQE786522 BGI786489:BGI786522 AWM786489:AWM786522 AMQ786489:AMQ786522 ACU786489:ACU786522 SY786489:SY786522 JC786489:JC786522 WVO720953:WVO720986 WLS720953:WLS720986 WBW720953:WBW720986 VSA720953:VSA720986 VIE720953:VIE720986 UYI720953:UYI720986 UOM720953:UOM720986 UEQ720953:UEQ720986 TUU720953:TUU720986 TKY720953:TKY720986 TBC720953:TBC720986 SRG720953:SRG720986 SHK720953:SHK720986 RXO720953:RXO720986 RNS720953:RNS720986 RDW720953:RDW720986 QUA720953:QUA720986 QKE720953:QKE720986 QAI720953:QAI720986 PQM720953:PQM720986 PGQ720953:PGQ720986 OWU720953:OWU720986 OMY720953:OMY720986 ODC720953:ODC720986 NTG720953:NTG720986 NJK720953:NJK720986 MZO720953:MZO720986 MPS720953:MPS720986 MFW720953:MFW720986 LWA720953:LWA720986 LME720953:LME720986 LCI720953:LCI720986 KSM720953:KSM720986 KIQ720953:KIQ720986 JYU720953:JYU720986 JOY720953:JOY720986 JFC720953:JFC720986 IVG720953:IVG720986 ILK720953:ILK720986 IBO720953:IBO720986 HRS720953:HRS720986 HHW720953:HHW720986 GYA720953:GYA720986 GOE720953:GOE720986 GEI720953:GEI720986 FUM720953:FUM720986 FKQ720953:FKQ720986 FAU720953:FAU720986 EQY720953:EQY720986 EHC720953:EHC720986 DXG720953:DXG720986 DNK720953:DNK720986 DDO720953:DDO720986 CTS720953:CTS720986 CJW720953:CJW720986 CAA720953:CAA720986 BQE720953:BQE720986 BGI720953:BGI720986 AWM720953:AWM720986 AMQ720953:AMQ720986 ACU720953:ACU720986 SY720953:SY720986 JC720953:JC720986 WVO655417:WVO655450 WLS655417:WLS655450 WBW655417:WBW655450 VSA655417:VSA655450 VIE655417:VIE655450 UYI655417:UYI655450 UOM655417:UOM655450 UEQ655417:UEQ655450 TUU655417:TUU655450 TKY655417:TKY655450 TBC655417:TBC655450 SRG655417:SRG655450 SHK655417:SHK655450 RXO655417:RXO655450 RNS655417:RNS655450 RDW655417:RDW655450 QUA655417:QUA655450 QKE655417:QKE655450 QAI655417:QAI655450 PQM655417:PQM655450 PGQ655417:PGQ655450 OWU655417:OWU655450 OMY655417:OMY655450 ODC655417:ODC655450 NTG655417:NTG655450 NJK655417:NJK655450 MZO655417:MZO655450 MPS655417:MPS655450 MFW655417:MFW655450 LWA655417:LWA655450 LME655417:LME655450 LCI655417:LCI655450 KSM655417:KSM655450 KIQ655417:KIQ655450 JYU655417:JYU655450 JOY655417:JOY655450 JFC655417:JFC655450 IVG655417:IVG655450 ILK655417:ILK655450 IBO655417:IBO655450 HRS655417:HRS655450 HHW655417:HHW655450 GYA655417:GYA655450 GOE655417:GOE655450 GEI655417:GEI655450 FUM655417:FUM655450 FKQ655417:FKQ655450 FAU655417:FAU655450 EQY655417:EQY655450 EHC655417:EHC655450 DXG655417:DXG655450 DNK655417:DNK655450 DDO655417:DDO655450 CTS655417:CTS655450 CJW655417:CJW655450 CAA655417:CAA655450 BQE655417:BQE655450 BGI655417:BGI655450 AWM655417:AWM655450 AMQ655417:AMQ655450 ACU655417:ACU655450 SY655417:SY655450 JC655417:JC655450 WVO589881:WVO589914 WLS589881:WLS589914 WBW589881:WBW589914 VSA589881:VSA589914 VIE589881:VIE589914 UYI589881:UYI589914 UOM589881:UOM589914 UEQ589881:UEQ589914 TUU589881:TUU589914 TKY589881:TKY589914 TBC589881:TBC589914 SRG589881:SRG589914 SHK589881:SHK589914 RXO589881:RXO589914 RNS589881:RNS589914 RDW589881:RDW589914 QUA589881:QUA589914 QKE589881:QKE589914 QAI589881:QAI589914 PQM589881:PQM589914 PGQ589881:PGQ589914 OWU589881:OWU589914 OMY589881:OMY589914 ODC589881:ODC589914 NTG589881:NTG589914 NJK589881:NJK589914 MZO589881:MZO589914 MPS589881:MPS589914 MFW589881:MFW589914 LWA589881:LWA589914 LME589881:LME589914 LCI589881:LCI589914 KSM589881:KSM589914 KIQ589881:KIQ589914 JYU589881:JYU589914 JOY589881:JOY589914 JFC589881:JFC589914 IVG589881:IVG589914 ILK589881:ILK589914 IBO589881:IBO589914 HRS589881:HRS589914 HHW589881:HHW589914 GYA589881:GYA589914 GOE589881:GOE589914 GEI589881:GEI589914 FUM589881:FUM589914 FKQ589881:FKQ589914 FAU589881:FAU589914 EQY589881:EQY589914 EHC589881:EHC589914 DXG589881:DXG589914 DNK589881:DNK589914 DDO589881:DDO589914 CTS589881:CTS589914 CJW589881:CJW589914 CAA589881:CAA589914 BQE589881:BQE589914 BGI589881:BGI589914 AWM589881:AWM589914 AMQ589881:AMQ589914 ACU589881:ACU589914 SY589881:SY589914 JC589881:JC589914 WVO524345:WVO524378 WLS524345:WLS524378 WBW524345:WBW524378 VSA524345:VSA524378 VIE524345:VIE524378 UYI524345:UYI524378 UOM524345:UOM524378 UEQ524345:UEQ524378 TUU524345:TUU524378 TKY524345:TKY524378 TBC524345:TBC524378 SRG524345:SRG524378 SHK524345:SHK524378 RXO524345:RXO524378 RNS524345:RNS524378 RDW524345:RDW524378 QUA524345:QUA524378 QKE524345:QKE524378 QAI524345:QAI524378 PQM524345:PQM524378 PGQ524345:PGQ524378 OWU524345:OWU524378 OMY524345:OMY524378 ODC524345:ODC524378 NTG524345:NTG524378 NJK524345:NJK524378 MZO524345:MZO524378 MPS524345:MPS524378 MFW524345:MFW524378 LWA524345:LWA524378 LME524345:LME524378 LCI524345:LCI524378 KSM524345:KSM524378 KIQ524345:KIQ524378 JYU524345:JYU524378 JOY524345:JOY524378 JFC524345:JFC524378 IVG524345:IVG524378 ILK524345:ILK524378 IBO524345:IBO524378 HRS524345:HRS524378 HHW524345:HHW524378 GYA524345:GYA524378 GOE524345:GOE524378 GEI524345:GEI524378 FUM524345:FUM524378 FKQ524345:FKQ524378 FAU524345:FAU524378 EQY524345:EQY524378 EHC524345:EHC524378 DXG524345:DXG524378 DNK524345:DNK524378 DDO524345:DDO524378 CTS524345:CTS524378 CJW524345:CJW524378 CAA524345:CAA524378 BQE524345:BQE524378 BGI524345:BGI524378 AWM524345:AWM524378 AMQ524345:AMQ524378 ACU524345:ACU524378 SY524345:SY524378 JC524345:JC524378 WVO458809:WVO458842 WLS458809:WLS458842 WBW458809:WBW458842 VSA458809:VSA458842 VIE458809:VIE458842 UYI458809:UYI458842 UOM458809:UOM458842 UEQ458809:UEQ458842 TUU458809:TUU458842 TKY458809:TKY458842 TBC458809:TBC458842 SRG458809:SRG458842 SHK458809:SHK458842 RXO458809:RXO458842 RNS458809:RNS458842 RDW458809:RDW458842 QUA458809:QUA458842 QKE458809:QKE458842 QAI458809:QAI458842 PQM458809:PQM458842 PGQ458809:PGQ458842 OWU458809:OWU458842 OMY458809:OMY458842 ODC458809:ODC458842 NTG458809:NTG458842 NJK458809:NJK458842 MZO458809:MZO458842 MPS458809:MPS458842 MFW458809:MFW458842 LWA458809:LWA458842 LME458809:LME458842 LCI458809:LCI458842 KSM458809:KSM458842 KIQ458809:KIQ458842 JYU458809:JYU458842 JOY458809:JOY458842 JFC458809:JFC458842 IVG458809:IVG458842 ILK458809:ILK458842 IBO458809:IBO458842 HRS458809:HRS458842 HHW458809:HHW458842 GYA458809:GYA458842 GOE458809:GOE458842 GEI458809:GEI458842 FUM458809:FUM458842 FKQ458809:FKQ458842 FAU458809:FAU458842 EQY458809:EQY458842 EHC458809:EHC458842 DXG458809:DXG458842 DNK458809:DNK458842 DDO458809:DDO458842 CTS458809:CTS458842 CJW458809:CJW458842 CAA458809:CAA458842 BQE458809:BQE458842 BGI458809:BGI458842 AWM458809:AWM458842 AMQ458809:AMQ458842 ACU458809:ACU458842 SY458809:SY458842 JC458809:JC458842 WVO393273:WVO393306 WLS393273:WLS393306 WBW393273:WBW393306 VSA393273:VSA393306 VIE393273:VIE393306 UYI393273:UYI393306 UOM393273:UOM393306 UEQ393273:UEQ393306 TUU393273:TUU393306 TKY393273:TKY393306 TBC393273:TBC393306 SRG393273:SRG393306 SHK393273:SHK393306 RXO393273:RXO393306 RNS393273:RNS393306 RDW393273:RDW393306 QUA393273:QUA393306 QKE393273:QKE393306 QAI393273:QAI393306 PQM393273:PQM393306 PGQ393273:PGQ393306 OWU393273:OWU393306 OMY393273:OMY393306 ODC393273:ODC393306 NTG393273:NTG393306 NJK393273:NJK393306 MZO393273:MZO393306 MPS393273:MPS393306 MFW393273:MFW393306 LWA393273:LWA393306 LME393273:LME393306 LCI393273:LCI393306 KSM393273:KSM393306 KIQ393273:KIQ393306 JYU393273:JYU393306 JOY393273:JOY393306 JFC393273:JFC393306 IVG393273:IVG393306 ILK393273:ILK393306 IBO393273:IBO393306 HRS393273:HRS393306 HHW393273:HHW393306 GYA393273:GYA393306 GOE393273:GOE393306 GEI393273:GEI393306 FUM393273:FUM393306 FKQ393273:FKQ393306 FAU393273:FAU393306 EQY393273:EQY393306 EHC393273:EHC393306 DXG393273:DXG393306 DNK393273:DNK393306 DDO393273:DDO393306 CTS393273:CTS393306 CJW393273:CJW393306 CAA393273:CAA393306 BQE393273:BQE393306 BGI393273:BGI393306 AWM393273:AWM393306 AMQ393273:AMQ393306 ACU393273:ACU393306 SY393273:SY393306 JC393273:JC393306 WVO327737:WVO327770 WLS327737:WLS327770 WBW327737:WBW327770 VSA327737:VSA327770 VIE327737:VIE327770 UYI327737:UYI327770 UOM327737:UOM327770 UEQ327737:UEQ327770 TUU327737:TUU327770 TKY327737:TKY327770 TBC327737:TBC327770 SRG327737:SRG327770 SHK327737:SHK327770 RXO327737:RXO327770 RNS327737:RNS327770 RDW327737:RDW327770 QUA327737:QUA327770 QKE327737:QKE327770 QAI327737:QAI327770 PQM327737:PQM327770 PGQ327737:PGQ327770 OWU327737:OWU327770 OMY327737:OMY327770 ODC327737:ODC327770 NTG327737:NTG327770 NJK327737:NJK327770 MZO327737:MZO327770 MPS327737:MPS327770 MFW327737:MFW327770 LWA327737:LWA327770 LME327737:LME327770 LCI327737:LCI327770 KSM327737:KSM327770 KIQ327737:KIQ327770 JYU327737:JYU327770 JOY327737:JOY327770 JFC327737:JFC327770 IVG327737:IVG327770 ILK327737:ILK327770 IBO327737:IBO327770 HRS327737:HRS327770 HHW327737:HHW327770 GYA327737:GYA327770 GOE327737:GOE327770 GEI327737:GEI327770 FUM327737:FUM327770 FKQ327737:FKQ327770 FAU327737:FAU327770 EQY327737:EQY327770 EHC327737:EHC327770 DXG327737:DXG327770 DNK327737:DNK327770 DDO327737:DDO327770 CTS327737:CTS327770 CJW327737:CJW327770 CAA327737:CAA327770 BQE327737:BQE327770 BGI327737:BGI327770 AWM327737:AWM327770 AMQ327737:AMQ327770 ACU327737:ACU327770 SY327737:SY327770 JC327737:JC327770 WVO262201:WVO262234 WLS262201:WLS262234 WBW262201:WBW262234 VSA262201:VSA262234 VIE262201:VIE262234 UYI262201:UYI262234 UOM262201:UOM262234 UEQ262201:UEQ262234 TUU262201:TUU262234 TKY262201:TKY262234 TBC262201:TBC262234 SRG262201:SRG262234 SHK262201:SHK262234 RXO262201:RXO262234 RNS262201:RNS262234 RDW262201:RDW262234 QUA262201:QUA262234 QKE262201:QKE262234 QAI262201:QAI262234 PQM262201:PQM262234 PGQ262201:PGQ262234 OWU262201:OWU262234 OMY262201:OMY262234 ODC262201:ODC262234 NTG262201:NTG262234 NJK262201:NJK262234 MZO262201:MZO262234 MPS262201:MPS262234 MFW262201:MFW262234 LWA262201:LWA262234 LME262201:LME262234 LCI262201:LCI262234 KSM262201:KSM262234 KIQ262201:KIQ262234 JYU262201:JYU262234 JOY262201:JOY262234 JFC262201:JFC262234 IVG262201:IVG262234 ILK262201:ILK262234 IBO262201:IBO262234 HRS262201:HRS262234 HHW262201:HHW262234 GYA262201:GYA262234 GOE262201:GOE262234 GEI262201:GEI262234 FUM262201:FUM262234 FKQ262201:FKQ262234 FAU262201:FAU262234 EQY262201:EQY262234 EHC262201:EHC262234 DXG262201:DXG262234 DNK262201:DNK262234 DDO262201:DDO262234 CTS262201:CTS262234 CJW262201:CJW262234 CAA262201:CAA262234 BQE262201:BQE262234 BGI262201:BGI262234 AWM262201:AWM262234 AMQ262201:AMQ262234 ACU262201:ACU262234 SY262201:SY262234 JC262201:JC262234 WVO196665:WVO196698 WLS196665:WLS196698 WBW196665:WBW196698 VSA196665:VSA196698 VIE196665:VIE196698 UYI196665:UYI196698 UOM196665:UOM196698 UEQ196665:UEQ196698 TUU196665:TUU196698 TKY196665:TKY196698 TBC196665:TBC196698 SRG196665:SRG196698 SHK196665:SHK196698 RXO196665:RXO196698 RNS196665:RNS196698 RDW196665:RDW196698 QUA196665:QUA196698 QKE196665:QKE196698 QAI196665:QAI196698 PQM196665:PQM196698 PGQ196665:PGQ196698 OWU196665:OWU196698 OMY196665:OMY196698 ODC196665:ODC196698 NTG196665:NTG196698 NJK196665:NJK196698 MZO196665:MZO196698 MPS196665:MPS196698 MFW196665:MFW196698 LWA196665:LWA196698 LME196665:LME196698 LCI196665:LCI196698 KSM196665:KSM196698 KIQ196665:KIQ196698 JYU196665:JYU196698 JOY196665:JOY196698 JFC196665:JFC196698 IVG196665:IVG196698 ILK196665:ILK196698 IBO196665:IBO196698 HRS196665:HRS196698 HHW196665:HHW196698 GYA196665:GYA196698 GOE196665:GOE196698 GEI196665:GEI196698 FUM196665:FUM196698 FKQ196665:FKQ196698 FAU196665:FAU196698 EQY196665:EQY196698 EHC196665:EHC196698 DXG196665:DXG196698 DNK196665:DNK196698 DDO196665:DDO196698 CTS196665:CTS196698 CJW196665:CJW196698 CAA196665:CAA196698 BQE196665:BQE196698 BGI196665:BGI196698 AWM196665:AWM196698 AMQ196665:AMQ196698 ACU196665:ACU196698 SY196665:SY196698 JC196665:JC196698 WVO131129:WVO131162 WLS131129:WLS131162 WBW131129:WBW131162 VSA131129:VSA131162 VIE131129:VIE131162 UYI131129:UYI131162 UOM131129:UOM131162 UEQ131129:UEQ131162 TUU131129:TUU131162 TKY131129:TKY131162 TBC131129:TBC131162 SRG131129:SRG131162 SHK131129:SHK131162 RXO131129:RXO131162 RNS131129:RNS131162 RDW131129:RDW131162 QUA131129:QUA131162 QKE131129:QKE131162 QAI131129:QAI131162 PQM131129:PQM131162 PGQ131129:PGQ131162 OWU131129:OWU131162 OMY131129:OMY131162 ODC131129:ODC131162 NTG131129:NTG131162 NJK131129:NJK131162 MZO131129:MZO131162 MPS131129:MPS131162 MFW131129:MFW131162 LWA131129:LWA131162 LME131129:LME131162 LCI131129:LCI131162 KSM131129:KSM131162 KIQ131129:KIQ131162 JYU131129:JYU131162 JOY131129:JOY131162 JFC131129:JFC131162 IVG131129:IVG131162 ILK131129:ILK131162 IBO131129:IBO131162 HRS131129:HRS131162 HHW131129:HHW131162 GYA131129:GYA131162 GOE131129:GOE131162 GEI131129:GEI131162 FUM131129:FUM131162 FKQ131129:FKQ131162 FAU131129:FAU131162 EQY131129:EQY131162 EHC131129:EHC131162 DXG131129:DXG131162 DNK131129:DNK131162 DDO131129:DDO131162 CTS131129:CTS131162 CJW131129:CJW131162 CAA131129:CAA131162 BQE131129:BQE131162 BGI131129:BGI131162 AWM131129:AWM131162 AMQ131129:AMQ131162 ACU131129:ACU131162 SY131129:SY131162 JC131129:JC131162 WVO65593:WVO65626 WLS65593:WLS65626 WBW65593:WBW65626 VSA65593:VSA65626 VIE65593:VIE65626 UYI65593:UYI65626 UOM65593:UOM65626 UEQ65593:UEQ65626 TUU65593:TUU65626 TKY65593:TKY65626 TBC65593:TBC65626 SRG65593:SRG65626 SHK65593:SHK65626 RXO65593:RXO65626 RNS65593:RNS65626 RDW65593:RDW65626 QUA65593:QUA65626 QKE65593:QKE65626 QAI65593:QAI65626 PQM65593:PQM65626 PGQ65593:PGQ65626 OWU65593:OWU65626 OMY65593:OMY65626 ODC65593:ODC65626 NTG65593:NTG65626 NJK65593:NJK65626 MZO65593:MZO65626 MPS65593:MPS65626 MFW65593:MFW65626 LWA65593:LWA65626 LME65593:LME65626 LCI65593:LCI65626 KSM65593:KSM65626 KIQ65593:KIQ65626 JYU65593:JYU65626 JOY65593:JOY65626 JFC65593:JFC65626 IVG65593:IVG65626 ILK65593:ILK65626 IBO65593:IBO65626 HRS65593:HRS65626 HHW65593:HHW65626 GYA65593:GYA65626 GOE65593:GOE65626 GEI65593:GEI65626 FUM65593:FUM65626 FKQ65593:FKQ65626 FAU65593:FAU65626 EQY65593:EQY65626 EHC65593:EHC65626 DXG65593:DXG65626 DNK65593:DNK65626 DDO65593:DDO65626 CTS65593:CTS65626 CJW65593:CJW65626 CAA65593:CAA65626 BQE65593:BQE65626 BGI65593:BGI65626 AWM65593:AWM65626 AMQ65593:AMQ65626 ACU65593:ACU65626 SY65593:SY65626 JC65593:JC65626 SY3:SY90 ACU3:ACU90 AMQ3:AMQ90 AWM3:AWM90 BGI3:BGI90 BQE3:BQE90 CAA3:CAA90 CJW3:CJW90 CTS3:CTS90 DDO3:DDO90 DNK3:DNK90 DXG3:DXG90 EHC3:EHC90 EQY3:EQY90 FAU3:FAU90 FKQ3:FKQ90 FUM3:FUM90 GEI3:GEI90 GOE3:GOE90 GYA3:GYA90 HHW3:HHW90 HRS3:HRS90 IBO3:IBO90 ILK3:ILK90 IVG3:IVG90 JFC3:JFC90 JOY3:JOY90 JYU3:JYU90 KIQ3:KIQ90 KSM3:KSM90 LCI3:LCI90 LME3:LME90 LWA3:LWA90 MFW3:MFW90 MPS3:MPS90 MZO3:MZO90 NJK3:NJK90 NTG3:NTG90 ODC3:ODC90 OMY3:OMY90 OWU3:OWU90 PGQ3:PGQ90 PQM3:PQM90 QAI3:QAI90 QKE3:QKE90 QUA3:QUA90 RDW3:RDW90 RNS3:RNS90 RXO3:RXO90 SHK3:SHK90 SRG3:SRG90 TBC3:TBC90 TKY3:TKY90 TUU3:TUU90 UEQ3:UEQ90 UOM3:UOM90 UYI3:UYI90 VIE3:VIE90 VSA3:VSA90 WBW3:WBW90 WLS3:WLS90 WVO3:WVO90 JC3:JC90"/>
    <dataValidation type="whole" allowBlank="1" showInputMessage="1" showErrorMessage="1" errorTitle="Error en el dato de la celda" error="La estimación de la celda no permite importes en negativo." prompt="Si esta estimando otras prestaciones, observar lo dispuesto en el artículo 54 Bis. de la Ley de Servidores Públicos del Estado de Jalisco y sus Municipios." sqref="WVN983097:WVN983130 WLR983097:WLR983130 WBV983097:WBV983130 VRZ983097:VRZ983130 VID983097:VID983130 UYH983097:UYH983130 UOL983097:UOL983130 UEP983097:UEP983130 TUT983097:TUT983130 TKX983097:TKX983130 TBB983097:TBB983130 SRF983097:SRF983130 SHJ983097:SHJ983130 RXN983097:RXN983130 RNR983097:RNR983130 RDV983097:RDV983130 QTZ983097:QTZ983130 QKD983097:QKD983130 QAH983097:QAH983130 PQL983097:PQL983130 PGP983097:PGP983130 OWT983097:OWT983130 OMX983097:OMX983130 ODB983097:ODB983130 NTF983097:NTF983130 NJJ983097:NJJ983130 MZN983097:MZN983130 MPR983097:MPR983130 MFV983097:MFV983130 LVZ983097:LVZ983130 LMD983097:LMD983130 LCH983097:LCH983130 KSL983097:KSL983130 KIP983097:KIP983130 JYT983097:JYT983130 JOX983097:JOX983130 JFB983097:JFB983130 IVF983097:IVF983130 ILJ983097:ILJ983130 IBN983097:IBN983130 HRR983097:HRR983130 HHV983097:HHV983130 GXZ983097:GXZ983130 GOD983097:GOD983130 GEH983097:GEH983130 FUL983097:FUL983130 FKP983097:FKP983130 FAT983097:FAT983130 EQX983097:EQX983130 EHB983097:EHB983130 DXF983097:DXF983130 DNJ983097:DNJ983130 DDN983097:DDN983130 CTR983097:CTR983130 CJV983097:CJV983130 BZZ983097:BZZ983130 BQD983097:BQD983130 BGH983097:BGH983130 AWL983097:AWL983130 AMP983097:AMP983130 ACT983097:ACT983130 SX983097:SX983130 JB983097:JB983130 WVN917561:WVN917594 WLR917561:WLR917594 WBV917561:WBV917594 VRZ917561:VRZ917594 VID917561:VID917594 UYH917561:UYH917594 UOL917561:UOL917594 UEP917561:UEP917594 TUT917561:TUT917594 TKX917561:TKX917594 TBB917561:TBB917594 SRF917561:SRF917594 SHJ917561:SHJ917594 RXN917561:RXN917594 RNR917561:RNR917594 RDV917561:RDV917594 QTZ917561:QTZ917594 QKD917561:QKD917594 QAH917561:QAH917594 PQL917561:PQL917594 PGP917561:PGP917594 OWT917561:OWT917594 OMX917561:OMX917594 ODB917561:ODB917594 NTF917561:NTF917594 NJJ917561:NJJ917594 MZN917561:MZN917594 MPR917561:MPR917594 MFV917561:MFV917594 LVZ917561:LVZ917594 LMD917561:LMD917594 LCH917561:LCH917594 KSL917561:KSL917594 KIP917561:KIP917594 JYT917561:JYT917594 JOX917561:JOX917594 JFB917561:JFB917594 IVF917561:IVF917594 ILJ917561:ILJ917594 IBN917561:IBN917594 HRR917561:HRR917594 HHV917561:HHV917594 GXZ917561:GXZ917594 GOD917561:GOD917594 GEH917561:GEH917594 FUL917561:FUL917594 FKP917561:FKP917594 FAT917561:FAT917594 EQX917561:EQX917594 EHB917561:EHB917594 DXF917561:DXF917594 DNJ917561:DNJ917594 DDN917561:DDN917594 CTR917561:CTR917594 CJV917561:CJV917594 BZZ917561:BZZ917594 BQD917561:BQD917594 BGH917561:BGH917594 AWL917561:AWL917594 AMP917561:AMP917594 ACT917561:ACT917594 SX917561:SX917594 JB917561:JB917594 WVN852025:WVN852058 WLR852025:WLR852058 WBV852025:WBV852058 VRZ852025:VRZ852058 VID852025:VID852058 UYH852025:UYH852058 UOL852025:UOL852058 UEP852025:UEP852058 TUT852025:TUT852058 TKX852025:TKX852058 TBB852025:TBB852058 SRF852025:SRF852058 SHJ852025:SHJ852058 RXN852025:RXN852058 RNR852025:RNR852058 RDV852025:RDV852058 QTZ852025:QTZ852058 QKD852025:QKD852058 QAH852025:QAH852058 PQL852025:PQL852058 PGP852025:PGP852058 OWT852025:OWT852058 OMX852025:OMX852058 ODB852025:ODB852058 NTF852025:NTF852058 NJJ852025:NJJ852058 MZN852025:MZN852058 MPR852025:MPR852058 MFV852025:MFV852058 LVZ852025:LVZ852058 LMD852025:LMD852058 LCH852025:LCH852058 KSL852025:KSL852058 KIP852025:KIP852058 JYT852025:JYT852058 JOX852025:JOX852058 JFB852025:JFB852058 IVF852025:IVF852058 ILJ852025:ILJ852058 IBN852025:IBN852058 HRR852025:HRR852058 HHV852025:HHV852058 GXZ852025:GXZ852058 GOD852025:GOD852058 GEH852025:GEH852058 FUL852025:FUL852058 FKP852025:FKP852058 FAT852025:FAT852058 EQX852025:EQX852058 EHB852025:EHB852058 DXF852025:DXF852058 DNJ852025:DNJ852058 DDN852025:DDN852058 CTR852025:CTR852058 CJV852025:CJV852058 BZZ852025:BZZ852058 BQD852025:BQD852058 BGH852025:BGH852058 AWL852025:AWL852058 AMP852025:AMP852058 ACT852025:ACT852058 SX852025:SX852058 JB852025:JB852058 WVN786489:WVN786522 WLR786489:WLR786522 WBV786489:WBV786522 VRZ786489:VRZ786522 VID786489:VID786522 UYH786489:UYH786522 UOL786489:UOL786522 UEP786489:UEP786522 TUT786489:TUT786522 TKX786489:TKX786522 TBB786489:TBB786522 SRF786489:SRF786522 SHJ786489:SHJ786522 RXN786489:RXN786522 RNR786489:RNR786522 RDV786489:RDV786522 QTZ786489:QTZ786522 QKD786489:QKD786522 QAH786489:QAH786522 PQL786489:PQL786522 PGP786489:PGP786522 OWT786489:OWT786522 OMX786489:OMX786522 ODB786489:ODB786522 NTF786489:NTF786522 NJJ786489:NJJ786522 MZN786489:MZN786522 MPR786489:MPR786522 MFV786489:MFV786522 LVZ786489:LVZ786522 LMD786489:LMD786522 LCH786489:LCH786522 KSL786489:KSL786522 KIP786489:KIP786522 JYT786489:JYT786522 JOX786489:JOX786522 JFB786489:JFB786522 IVF786489:IVF786522 ILJ786489:ILJ786522 IBN786489:IBN786522 HRR786489:HRR786522 HHV786489:HHV786522 GXZ786489:GXZ786522 GOD786489:GOD786522 GEH786489:GEH786522 FUL786489:FUL786522 FKP786489:FKP786522 FAT786489:FAT786522 EQX786489:EQX786522 EHB786489:EHB786522 DXF786489:DXF786522 DNJ786489:DNJ786522 DDN786489:DDN786522 CTR786489:CTR786522 CJV786489:CJV786522 BZZ786489:BZZ786522 BQD786489:BQD786522 BGH786489:BGH786522 AWL786489:AWL786522 AMP786489:AMP786522 ACT786489:ACT786522 SX786489:SX786522 JB786489:JB786522 WVN720953:WVN720986 WLR720953:WLR720986 WBV720953:WBV720986 VRZ720953:VRZ720986 VID720953:VID720986 UYH720953:UYH720986 UOL720953:UOL720986 UEP720953:UEP720986 TUT720953:TUT720986 TKX720953:TKX720986 TBB720953:TBB720986 SRF720953:SRF720986 SHJ720953:SHJ720986 RXN720953:RXN720986 RNR720953:RNR720986 RDV720953:RDV720986 QTZ720953:QTZ720986 QKD720953:QKD720986 QAH720953:QAH720986 PQL720953:PQL720986 PGP720953:PGP720986 OWT720953:OWT720986 OMX720953:OMX720986 ODB720953:ODB720986 NTF720953:NTF720986 NJJ720953:NJJ720986 MZN720953:MZN720986 MPR720953:MPR720986 MFV720953:MFV720986 LVZ720953:LVZ720986 LMD720953:LMD720986 LCH720953:LCH720986 KSL720953:KSL720986 KIP720953:KIP720986 JYT720953:JYT720986 JOX720953:JOX720986 JFB720953:JFB720986 IVF720953:IVF720986 ILJ720953:ILJ720986 IBN720953:IBN720986 HRR720953:HRR720986 HHV720953:HHV720986 GXZ720953:GXZ720986 GOD720953:GOD720986 GEH720953:GEH720986 FUL720953:FUL720986 FKP720953:FKP720986 FAT720953:FAT720986 EQX720953:EQX720986 EHB720953:EHB720986 DXF720953:DXF720986 DNJ720953:DNJ720986 DDN720953:DDN720986 CTR720953:CTR720986 CJV720953:CJV720986 BZZ720953:BZZ720986 BQD720953:BQD720986 BGH720953:BGH720986 AWL720953:AWL720986 AMP720953:AMP720986 ACT720953:ACT720986 SX720953:SX720986 JB720953:JB720986 WVN655417:WVN655450 WLR655417:WLR655450 WBV655417:WBV655450 VRZ655417:VRZ655450 VID655417:VID655450 UYH655417:UYH655450 UOL655417:UOL655450 UEP655417:UEP655450 TUT655417:TUT655450 TKX655417:TKX655450 TBB655417:TBB655450 SRF655417:SRF655450 SHJ655417:SHJ655450 RXN655417:RXN655450 RNR655417:RNR655450 RDV655417:RDV655450 QTZ655417:QTZ655450 QKD655417:QKD655450 QAH655417:QAH655450 PQL655417:PQL655450 PGP655417:PGP655450 OWT655417:OWT655450 OMX655417:OMX655450 ODB655417:ODB655450 NTF655417:NTF655450 NJJ655417:NJJ655450 MZN655417:MZN655450 MPR655417:MPR655450 MFV655417:MFV655450 LVZ655417:LVZ655450 LMD655417:LMD655450 LCH655417:LCH655450 KSL655417:KSL655450 KIP655417:KIP655450 JYT655417:JYT655450 JOX655417:JOX655450 JFB655417:JFB655450 IVF655417:IVF655450 ILJ655417:ILJ655450 IBN655417:IBN655450 HRR655417:HRR655450 HHV655417:HHV655450 GXZ655417:GXZ655450 GOD655417:GOD655450 GEH655417:GEH655450 FUL655417:FUL655450 FKP655417:FKP655450 FAT655417:FAT655450 EQX655417:EQX655450 EHB655417:EHB655450 DXF655417:DXF655450 DNJ655417:DNJ655450 DDN655417:DDN655450 CTR655417:CTR655450 CJV655417:CJV655450 BZZ655417:BZZ655450 BQD655417:BQD655450 BGH655417:BGH655450 AWL655417:AWL655450 AMP655417:AMP655450 ACT655417:ACT655450 SX655417:SX655450 JB655417:JB655450 WVN589881:WVN589914 WLR589881:WLR589914 WBV589881:WBV589914 VRZ589881:VRZ589914 VID589881:VID589914 UYH589881:UYH589914 UOL589881:UOL589914 UEP589881:UEP589914 TUT589881:TUT589914 TKX589881:TKX589914 TBB589881:TBB589914 SRF589881:SRF589914 SHJ589881:SHJ589914 RXN589881:RXN589914 RNR589881:RNR589914 RDV589881:RDV589914 QTZ589881:QTZ589914 QKD589881:QKD589914 QAH589881:QAH589914 PQL589881:PQL589914 PGP589881:PGP589914 OWT589881:OWT589914 OMX589881:OMX589914 ODB589881:ODB589914 NTF589881:NTF589914 NJJ589881:NJJ589914 MZN589881:MZN589914 MPR589881:MPR589914 MFV589881:MFV589914 LVZ589881:LVZ589914 LMD589881:LMD589914 LCH589881:LCH589914 KSL589881:KSL589914 KIP589881:KIP589914 JYT589881:JYT589914 JOX589881:JOX589914 JFB589881:JFB589914 IVF589881:IVF589914 ILJ589881:ILJ589914 IBN589881:IBN589914 HRR589881:HRR589914 HHV589881:HHV589914 GXZ589881:GXZ589914 GOD589881:GOD589914 GEH589881:GEH589914 FUL589881:FUL589914 FKP589881:FKP589914 FAT589881:FAT589914 EQX589881:EQX589914 EHB589881:EHB589914 DXF589881:DXF589914 DNJ589881:DNJ589914 DDN589881:DDN589914 CTR589881:CTR589914 CJV589881:CJV589914 BZZ589881:BZZ589914 BQD589881:BQD589914 BGH589881:BGH589914 AWL589881:AWL589914 AMP589881:AMP589914 ACT589881:ACT589914 SX589881:SX589914 JB589881:JB589914 WVN524345:WVN524378 WLR524345:WLR524378 WBV524345:WBV524378 VRZ524345:VRZ524378 VID524345:VID524378 UYH524345:UYH524378 UOL524345:UOL524378 UEP524345:UEP524378 TUT524345:TUT524378 TKX524345:TKX524378 TBB524345:TBB524378 SRF524345:SRF524378 SHJ524345:SHJ524378 RXN524345:RXN524378 RNR524345:RNR524378 RDV524345:RDV524378 QTZ524345:QTZ524378 QKD524345:QKD524378 QAH524345:QAH524378 PQL524345:PQL524378 PGP524345:PGP524378 OWT524345:OWT524378 OMX524345:OMX524378 ODB524345:ODB524378 NTF524345:NTF524378 NJJ524345:NJJ524378 MZN524345:MZN524378 MPR524345:MPR524378 MFV524345:MFV524378 LVZ524345:LVZ524378 LMD524345:LMD524378 LCH524345:LCH524378 KSL524345:KSL524378 KIP524345:KIP524378 JYT524345:JYT524378 JOX524345:JOX524378 JFB524345:JFB524378 IVF524345:IVF524378 ILJ524345:ILJ524378 IBN524345:IBN524378 HRR524345:HRR524378 HHV524345:HHV524378 GXZ524345:GXZ524378 GOD524345:GOD524378 GEH524345:GEH524378 FUL524345:FUL524378 FKP524345:FKP524378 FAT524345:FAT524378 EQX524345:EQX524378 EHB524345:EHB524378 DXF524345:DXF524378 DNJ524345:DNJ524378 DDN524345:DDN524378 CTR524345:CTR524378 CJV524345:CJV524378 BZZ524345:BZZ524378 BQD524345:BQD524378 BGH524345:BGH524378 AWL524345:AWL524378 AMP524345:AMP524378 ACT524345:ACT524378 SX524345:SX524378 JB524345:JB524378 WVN458809:WVN458842 WLR458809:WLR458842 WBV458809:WBV458842 VRZ458809:VRZ458842 VID458809:VID458842 UYH458809:UYH458842 UOL458809:UOL458842 UEP458809:UEP458842 TUT458809:TUT458842 TKX458809:TKX458842 TBB458809:TBB458842 SRF458809:SRF458842 SHJ458809:SHJ458842 RXN458809:RXN458842 RNR458809:RNR458842 RDV458809:RDV458842 QTZ458809:QTZ458842 QKD458809:QKD458842 QAH458809:QAH458842 PQL458809:PQL458842 PGP458809:PGP458842 OWT458809:OWT458842 OMX458809:OMX458842 ODB458809:ODB458842 NTF458809:NTF458842 NJJ458809:NJJ458842 MZN458809:MZN458842 MPR458809:MPR458842 MFV458809:MFV458842 LVZ458809:LVZ458842 LMD458809:LMD458842 LCH458809:LCH458842 KSL458809:KSL458842 KIP458809:KIP458842 JYT458809:JYT458842 JOX458809:JOX458842 JFB458809:JFB458842 IVF458809:IVF458842 ILJ458809:ILJ458842 IBN458809:IBN458842 HRR458809:HRR458842 HHV458809:HHV458842 GXZ458809:GXZ458842 GOD458809:GOD458842 GEH458809:GEH458842 FUL458809:FUL458842 FKP458809:FKP458842 FAT458809:FAT458842 EQX458809:EQX458842 EHB458809:EHB458842 DXF458809:DXF458842 DNJ458809:DNJ458842 DDN458809:DDN458842 CTR458809:CTR458842 CJV458809:CJV458842 BZZ458809:BZZ458842 BQD458809:BQD458842 BGH458809:BGH458842 AWL458809:AWL458842 AMP458809:AMP458842 ACT458809:ACT458842 SX458809:SX458842 JB458809:JB458842 WVN393273:WVN393306 WLR393273:WLR393306 WBV393273:WBV393306 VRZ393273:VRZ393306 VID393273:VID393306 UYH393273:UYH393306 UOL393273:UOL393306 UEP393273:UEP393306 TUT393273:TUT393306 TKX393273:TKX393306 TBB393273:TBB393306 SRF393273:SRF393306 SHJ393273:SHJ393306 RXN393273:RXN393306 RNR393273:RNR393306 RDV393273:RDV393306 QTZ393273:QTZ393306 QKD393273:QKD393306 QAH393273:QAH393306 PQL393273:PQL393306 PGP393273:PGP393306 OWT393273:OWT393306 OMX393273:OMX393306 ODB393273:ODB393306 NTF393273:NTF393306 NJJ393273:NJJ393306 MZN393273:MZN393306 MPR393273:MPR393306 MFV393273:MFV393306 LVZ393273:LVZ393306 LMD393273:LMD393306 LCH393273:LCH393306 KSL393273:KSL393306 KIP393273:KIP393306 JYT393273:JYT393306 JOX393273:JOX393306 JFB393273:JFB393306 IVF393273:IVF393306 ILJ393273:ILJ393306 IBN393273:IBN393306 HRR393273:HRR393306 HHV393273:HHV393306 GXZ393273:GXZ393306 GOD393273:GOD393306 GEH393273:GEH393306 FUL393273:FUL393306 FKP393273:FKP393306 FAT393273:FAT393306 EQX393273:EQX393306 EHB393273:EHB393306 DXF393273:DXF393306 DNJ393273:DNJ393306 DDN393273:DDN393306 CTR393273:CTR393306 CJV393273:CJV393306 BZZ393273:BZZ393306 BQD393273:BQD393306 BGH393273:BGH393306 AWL393273:AWL393306 AMP393273:AMP393306 ACT393273:ACT393306 SX393273:SX393306 JB393273:JB393306 WVN327737:WVN327770 WLR327737:WLR327770 WBV327737:WBV327770 VRZ327737:VRZ327770 VID327737:VID327770 UYH327737:UYH327770 UOL327737:UOL327770 UEP327737:UEP327770 TUT327737:TUT327770 TKX327737:TKX327770 TBB327737:TBB327770 SRF327737:SRF327770 SHJ327737:SHJ327770 RXN327737:RXN327770 RNR327737:RNR327770 RDV327737:RDV327770 QTZ327737:QTZ327770 QKD327737:QKD327770 QAH327737:QAH327770 PQL327737:PQL327770 PGP327737:PGP327770 OWT327737:OWT327770 OMX327737:OMX327770 ODB327737:ODB327770 NTF327737:NTF327770 NJJ327737:NJJ327770 MZN327737:MZN327770 MPR327737:MPR327770 MFV327737:MFV327770 LVZ327737:LVZ327770 LMD327737:LMD327770 LCH327737:LCH327770 KSL327737:KSL327770 KIP327737:KIP327770 JYT327737:JYT327770 JOX327737:JOX327770 JFB327737:JFB327770 IVF327737:IVF327770 ILJ327737:ILJ327770 IBN327737:IBN327770 HRR327737:HRR327770 HHV327737:HHV327770 GXZ327737:GXZ327770 GOD327737:GOD327770 GEH327737:GEH327770 FUL327737:FUL327770 FKP327737:FKP327770 FAT327737:FAT327770 EQX327737:EQX327770 EHB327737:EHB327770 DXF327737:DXF327770 DNJ327737:DNJ327770 DDN327737:DDN327770 CTR327737:CTR327770 CJV327737:CJV327770 BZZ327737:BZZ327770 BQD327737:BQD327770 BGH327737:BGH327770 AWL327737:AWL327770 AMP327737:AMP327770 ACT327737:ACT327770 SX327737:SX327770 JB327737:JB327770 WVN262201:WVN262234 WLR262201:WLR262234 WBV262201:WBV262234 VRZ262201:VRZ262234 VID262201:VID262234 UYH262201:UYH262234 UOL262201:UOL262234 UEP262201:UEP262234 TUT262201:TUT262234 TKX262201:TKX262234 TBB262201:TBB262234 SRF262201:SRF262234 SHJ262201:SHJ262234 RXN262201:RXN262234 RNR262201:RNR262234 RDV262201:RDV262234 QTZ262201:QTZ262234 QKD262201:QKD262234 QAH262201:QAH262234 PQL262201:PQL262234 PGP262201:PGP262234 OWT262201:OWT262234 OMX262201:OMX262234 ODB262201:ODB262234 NTF262201:NTF262234 NJJ262201:NJJ262234 MZN262201:MZN262234 MPR262201:MPR262234 MFV262201:MFV262234 LVZ262201:LVZ262234 LMD262201:LMD262234 LCH262201:LCH262234 KSL262201:KSL262234 KIP262201:KIP262234 JYT262201:JYT262234 JOX262201:JOX262234 JFB262201:JFB262234 IVF262201:IVF262234 ILJ262201:ILJ262234 IBN262201:IBN262234 HRR262201:HRR262234 HHV262201:HHV262234 GXZ262201:GXZ262234 GOD262201:GOD262234 GEH262201:GEH262234 FUL262201:FUL262234 FKP262201:FKP262234 FAT262201:FAT262234 EQX262201:EQX262234 EHB262201:EHB262234 DXF262201:DXF262234 DNJ262201:DNJ262234 DDN262201:DDN262234 CTR262201:CTR262234 CJV262201:CJV262234 BZZ262201:BZZ262234 BQD262201:BQD262234 BGH262201:BGH262234 AWL262201:AWL262234 AMP262201:AMP262234 ACT262201:ACT262234 SX262201:SX262234 JB262201:JB262234 WVN196665:WVN196698 WLR196665:WLR196698 WBV196665:WBV196698 VRZ196665:VRZ196698 VID196665:VID196698 UYH196665:UYH196698 UOL196665:UOL196698 UEP196665:UEP196698 TUT196665:TUT196698 TKX196665:TKX196698 TBB196665:TBB196698 SRF196665:SRF196698 SHJ196665:SHJ196698 RXN196665:RXN196698 RNR196665:RNR196698 RDV196665:RDV196698 QTZ196665:QTZ196698 QKD196665:QKD196698 QAH196665:QAH196698 PQL196665:PQL196698 PGP196665:PGP196698 OWT196665:OWT196698 OMX196665:OMX196698 ODB196665:ODB196698 NTF196665:NTF196698 NJJ196665:NJJ196698 MZN196665:MZN196698 MPR196665:MPR196698 MFV196665:MFV196698 LVZ196665:LVZ196698 LMD196665:LMD196698 LCH196665:LCH196698 KSL196665:KSL196698 KIP196665:KIP196698 JYT196665:JYT196698 JOX196665:JOX196698 JFB196665:JFB196698 IVF196665:IVF196698 ILJ196665:ILJ196698 IBN196665:IBN196698 HRR196665:HRR196698 HHV196665:HHV196698 GXZ196665:GXZ196698 GOD196665:GOD196698 GEH196665:GEH196698 FUL196665:FUL196698 FKP196665:FKP196698 FAT196665:FAT196698 EQX196665:EQX196698 EHB196665:EHB196698 DXF196665:DXF196698 DNJ196665:DNJ196698 DDN196665:DDN196698 CTR196665:CTR196698 CJV196665:CJV196698 BZZ196665:BZZ196698 BQD196665:BQD196698 BGH196665:BGH196698 AWL196665:AWL196698 AMP196665:AMP196698 ACT196665:ACT196698 SX196665:SX196698 JB196665:JB196698 WVN131129:WVN131162 WLR131129:WLR131162 WBV131129:WBV131162 VRZ131129:VRZ131162 VID131129:VID131162 UYH131129:UYH131162 UOL131129:UOL131162 UEP131129:UEP131162 TUT131129:TUT131162 TKX131129:TKX131162 TBB131129:TBB131162 SRF131129:SRF131162 SHJ131129:SHJ131162 RXN131129:RXN131162 RNR131129:RNR131162 RDV131129:RDV131162 QTZ131129:QTZ131162 QKD131129:QKD131162 QAH131129:QAH131162 PQL131129:PQL131162 PGP131129:PGP131162 OWT131129:OWT131162 OMX131129:OMX131162 ODB131129:ODB131162 NTF131129:NTF131162 NJJ131129:NJJ131162 MZN131129:MZN131162 MPR131129:MPR131162 MFV131129:MFV131162 LVZ131129:LVZ131162 LMD131129:LMD131162 LCH131129:LCH131162 KSL131129:KSL131162 KIP131129:KIP131162 JYT131129:JYT131162 JOX131129:JOX131162 JFB131129:JFB131162 IVF131129:IVF131162 ILJ131129:ILJ131162 IBN131129:IBN131162 HRR131129:HRR131162 HHV131129:HHV131162 GXZ131129:GXZ131162 GOD131129:GOD131162 GEH131129:GEH131162 FUL131129:FUL131162 FKP131129:FKP131162 FAT131129:FAT131162 EQX131129:EQX131162 EHB131129:EHB131162 DXF131129:DXF131162 DNJ131129:DNJ131162 DDN131129:DDN131162 CTR131129:CTR131162 CJV131129:CJV131162 BZZ131129:BZZ131162 BQD131129:BQD131162 BGH131129:BGH131162 AWL131129:AWL131162 AMP131129:AMP131162 ACT131129:ACT131162 SX131129:SX131162 JB131129:JB131162 WVN65593:WVN65626 WLR65593:WLR65626 WBV65593:WBV65626 VRZ65593:VRZ65626 VID65593:VID65626 UYH65593:UYH65626 UOL65593:UOL65626 UEP65593:UEP65626 TUT65593:TUT65626 TKX65593:TKX65626 TBB65593:TBB65626 SRF65593:SRF65626 SHJ65593:SHJ65626 RXN65593:RXN65626 RNR65593:RNR65626 RDV65593:RDV65626 QTZ65593:QTZ65626 QKD65593:QKD65626 QAH65593:QAH65626 PQL65593:PQL65626 PGP65593:PGP65626 OWT65593:OWT65626 OMX65593:OMX65626 ODB65593:ODB65626 NTF65593:NTF65626 NJJ65593:NJJ65626 MZN65593:MZN65626 MPR65593:MPR65626 MFV65593:MFV65626 LVZ65593:LVZ65626 LMD65593:LMD65626 LCH65593:LCH65626 KSL65593:KSL65626 KIP65593:KIP65626 JYT65593:JYT65626 JOX65593:JOX65626 JFB65593:JFB65626 IVF65593:IVF65626 ILJ65593:ILJ65626 IBN65593:IBN65626 HRR65593:HRR65626 HHV65593:HHV65626 GXZ65593:GXZ65626 GOD65593:GOD65626 GEH65593:GEH65626 FUL65593:FUL65626 FKP65593:FKP65626 FAT65593:FAT65626 EQX65593:EQX65626 EHB65593:EHB65626 DXF65593:DXF65626 DNJ65593:DNJ65626 DDN65593:DDN65626 CTR65593:CTR65626 CJV65593:CJV65626 BZZ65593:BZZ65626 BQD65593:BQD65626 BGH65593:BGH65626 AWL65593:AWL65626 AMP65593:AMP65626 ACT65593:ACT65626 SX65593:SX65626 JB65593:JB65626 SX3:SX90 ACT3:ACT90 AMP3:AMP90 AWL3:AWL90 BGH3:BGH90 BQD3:BQD90 BZZ3:BZZ90 CJV3:CJV90 CTR3:CTR90 DDN3:DDN90 DNJ3:DNJ90 DXF3:DXF90 EHB3:EHB90 EQX3:EQX90 FAT3:FAT90 FKP3:FKP90 FUL3:FUL90 GEH3:GEH90 GOD3:GOD90 GXZ3:GXZ90 HHV3:HHV90 HRR3:HRR90 IBN3:IBN90 ILJ3:ILJ90 IVF3:IVF90 JFB3:JFB90 JOX3:JOX90 JYT3:JYT90 KIP3:KIP90 KSL3:KSL90 LCH3:LCH90 LMD3:LMD90 LVZ3:LVZ90 MFV3:MFV90 MPR3:MPR90 MZN3:MZN90 NJJ3:NJJ90 NTF3:NTF90 ODB3:ODB90 OMX3:OMX90 OWT3:OWT90 PGP3:PGP90 PQL3:PQL90 QAH3:QAH90 QKD3:QKD90 QTZ3:QTZ90 RDV3:RDV90 RNR3:RNR90 RXN3:RXN90 SHJ3:SHJ90 SRF3:SRF90 TBB3:TBB90 TKX3:TKX90 TUT3:TUT90 UEP3:UEP90 UOL3:UOL90 UYH3:UYH90 VID3:VID90 VRZ3:VRZ90 WBV3:WBV90 WLR3:WLR90 WVN3:WVN90 JB3:JB90">
      <formula1>0</formula1>
      <formula2>10000000000</formula2>
    </dataValidation>
    <dataValidation type="whole" allowBlank="1" showInputMessage="1" showErrorMessage="1" errorTitle="Error en el dato de la celda" error="La estimación de la celda no permite importes en negativo." prompt="Si esta estimando compensación de servicio, observar lo dispuesto en el artículo 54 Bis. de la Ley de Servidores Públicos del Estado de Jalisco y sus Municipios." sqref="WVJ983097:WVJ983130 WLN983097:WLN983130 WBR983097:WBR983130 VRV983097:VRV983130 VHZ983097:VHZ983130 UYD983097:UYD983130 UOH983097:UOH983130 UEL983097:UEL983130 TUP983097:TUP983130 TKT983097:TKT983130 TAX983097:TAX983130 SRB983097:SRB983130 SHF983097:SHF983130 RXJ983097:RXJ983130 RNN983097:RNN983130 RDR983097:RDR983130 QTV983097:QTV983130 QJZ983097:QJZ983130 QAD983097:QAD983130 PQH983097:PQH983130 PGL983097:PGL983130 OWP983097:OWP983130 OMT983097:OMT983130 OCX983097:OCX983130 NTB983097:NTB983130 NJF983097:NJF983130 MZJ983097:MZJ983130 MPN983097:MPN983130 MFR983097:MFR983130 LVV983097:LVV983130 LLZ983097:LLZ983130 LCD983097:LCD983130 KSH983097:KSH983130 KIL983097:KIL983130 JYP983097:JYP983130 JOT983097:JOT983130 JEX983097:JEX983130 IVB983097:IVB983130 ILF983097:ILF983130 IBJ983097:IBJ983130 HRN983097:HRN983130 HHR983097:HHR983130 GXV983097:GXV983130 GNZ983097:GNZ983130 GED983097:GED983130 FUH983097:FUH983130 FKL983097:FKL983130 FAP983097:FAP983130 EQT983097:EQT983130 EGX983097:EGX983130 DXB983097:DXB983130 DNF983097:DNF983130 DDJ983097:DDJ983130 CTN983097:CTN983130 CJR983097:CJR983130 BZV983097:BZV983130 BPZ983097:BPZ983130 BGD983097:BGD983130 AWH983097:AWH983130 AML983097:AML983130 ACP983097:ACP983130 ST983097:ST983130 IX983097:IX983130 WVJ917561:WVJ917594 WLN917561:WLN917594 WBR917561:WBR917594 VRV917561:VRV917594 VHZ917561:VHZ917594 UYD917561:UYD917594 UOH917561:UOH917594 UEL917561:UEL917594 TUP917561:TUP917594 TKT917561:TKT917594 TAX917561:TAX917594 SRB917561:SRB917594 SHF917561:SHF917594 RXJ917561:RXJ917594 RNN917561:RNN917594 RDR917561:RDR917594 QTV917561:QTV917594 QJZ917561:QJZ917594 QAD917561:QAD917594 PQH917561:PQH917594 PGL917561:PGL917594 OWP917561:OWP917594 OMT917561:OMT917594 OCX917561:OCX917594 NTB917561:NTB917594 NJF917561:NJF917594 MZJ917561:MZJ917594 MPN917561:MPN917594 MFR917561:MFR917594 LVV917561:LVV917594 LLZ917561:LLZ917594 LCD917561:LCD917594 KSH917561:KSH917594 KIL917561:KIL917594 JYP917561:JYP917594 JOT917561:JOT917594 JEX917561:JEX917594 IVB917561:IVB917594 ILF917561:ILF917594 IBJ917561:IBJ917594 HRN917561:HRN917594 HHR917561:HHR917594 GXV917561:GXV917594 GNZ917561:GNZ917594 GED917561:GED917594 FUH917561:FUH917594 FKL917561:FKL917594 FAP917561:FAP917594 EQT917561:EQT917594 EGX917561:EGX917594 DXB917561:DXB917594 DNF917561:DNF917594 DDJ917561:DDJ917594 CTN917561:CTN917594 CJR917561:CJR917594 BZV917561:BZV917594 BPZ917561:BPZ917594 BGD917561:BGD917594 AWH917561:AWH917594 AML917561:AML917594 ACP917561:ACP917594 ST917561:ST917594 IX917561:IX917594 WVJ852025:WVJ852058 WLN852025:WLN852058 WBR852025:WBR852058 VRV852025:VRV852058 VHZ852025:VHZ852058 UYD852025:UYD852058 UOH852025:UOH852058 UEL852025:UEL852058 TUP852025:TUP852058 TKT852025:TKT852058 TAX852025:TAX852058 SRB852025:SRB852058 SHF852025:SHF852058 RXJ852025:RXJ852058 RNN852025:RNN852058 RDR852025:RDR852058 QTV852025:QTV852058 QJZ852025:QJZ852058 QAD852025:QAD852058 PQH852025:PQH852058 PGL852025:PGL852058 OWP852025:OWP852058 OMT852025:OMT852058 OCX852025:OCX852058 NTB852025:NTB852058 NJF852025:NJF852058 MZJ852025:MZJ852058 MPN852025:MPN852058 MFR852025:MFR852058 LVV852025:LVV852058 LLZ852025:LLZ852058 LCD852025:LCD852058 KSH852025:KSH852058 KIL852025:KIL852058 JYP852025:JYP852058 JOT852025:JOT852058 JEX852025:JEX852058 IVB852025:IVB852058 ILF852025:ILF852058 IBJ852025:IBJ852058 HRN852025:HRN852058 HHR852025:HHR852058 GXV852025:GXV852058 GNZ852025:GNZ852058 GED852025:GED852058 FUH852025:FUH852058 FKL852025:FKL852058 FAP852025:FAP852058 EQT852025:EQT852058 EGX852025:EGX852058 DXB852025:DXB852058 DNF852025:DNF852058 DDJ852025:DDJ852058 CTN852025:CTN852058 CJR852025:CJR852058 BZV852025:BZV852058 BPZ852025:BPZ852058 BGD852025:BGD852058 AWH852025:AWH852058 AML852025:AML852058 ACP852025:ACP852058 ST852025:ST852058 IX852025:IX852058 WVJ786489:WVJ786522 WLN786489:WLN786522 WBR786489:WBR786522 VRV786489:VRV786522 VHZ786489:VHZ786522 UYD786489:UYD786522 UOH786489:UOH786522 UEL786489:UEL786522 TUP786489:TUP786522 TKT786489:TKT786522 TAX786489:TAX786522 SRB786489:SRB786522 SHF786489:SHF786522 RXJ786489:RXJ786522 RNN786489:RNN786522 RDR786489:RDR786522 QTV786489:QTV786522 QJZ786489:QJZ786522 QAD786489:QAD786522 PQH786489:PQH786522 PGL786489:PGL786522 OWP786489:OWP786522 OMT786489:OMT786522 OCX786489:OCX786522 NTB786489:NTB786522 NJF786489:NJF786522 MZJ786489:MZJ786522 MPN786489:MPN786522 MFR786489:MFR786522 LVV786489:LVV786522 LLZ786489:LLZ786522 LCD786489:LCD786522 KSH786489:KSH786522 KIL786489:KIL786522 JYP786489:JYP786522 JOT786489:JOT786522 JEX786489:JEX786522 IVB786489:IVB786522 ILF786489:ILF786522 IBJ786489:IBJ786522 HRN786489:HRN786522 HHR786489:HHR786522 GXV786489:GXV786522 GNZ786489:GNZ786522 GED786489:GED786522 FUH786489:FUH786522 FKL786489:FKL786522 FAP786489:FAP786522 EQT786489:EQT786522 EGX786489:EGX786522 DXB786489:DXB786522 DNF786489:DNF786522 DDJ786489:DDJ786522 CTN786489:CTN786522 CJR786489:CJR786522 BZV786489:BZV786522 BPZ786489:BPZ786522 BGD786489:BGD786522 AWH786489:AWH786522 AML786489:AML786522 ACP786489:ACP786522 ST786489:ST786522 IX786489:IX786522 WVJ720953:WVJ720986 WLN720953:WLN720986 WBR720953:WBR720986 VRV720953:VRV720986 VHZ720953:VHZ720986 UYD720953:UYD720986 UOH720953:UOH720986 UEL720953:UEL720986 TUP720953:TUP720986 TKT720953:TKT720986 TAX720953:TAX720986 SRB720953:SRB720986 SHF720953:SHF720986 RXJ720953:RXJ720986 RNN720953:RNN720986 RDR720953:RDR720986 QTV720953:QTV720986 QJZ720953:QJZ720986 QAD720953:QAD720986 PQH720953:PQH720986 PGL720953:PGL720986 OWP720953:OWP720986 OMT720953:OMT720986 OCX720953:OCX720986 NTB720953:NTB720986 NJF720953:NJF720986 MZJ720953:MZJ720986 MPN720953:MPN720986 MFR720953:MFR720986 LVV720953:LVV720986 LLZ720953:LLZ720986 LCD720953:LCD720986 KSH720953:KSH720986 KIL720953:KIL720986 JYP720953:JYP720986 JOT720953:JOT720986 JEX720953:JEX720986 IVB720953:IVB720986 ILF720953:ILF720986 IBJ720953:IBJ720986 HRN720953:HRN720986 HHR720953:HHR720986 GXV720953:GXV720986 GNZ720953:GNZ720986 GED720953:GED720986 FUH720953:FUH720986 FKL720953:FKL720986 FAP720953:FAP720986 EQT720953:EQT720986 EGX720953:EGX720986 DXB720953:DXB720986 DNF720953:DNF720986 DDJ720953:DDJ720986 CTN720953:CTN720986 CJR720953:CJR720986 BZV720953:BZV720986 BPZ720953:BPZ720986 BGD720953:BGD720986 AWH720953:AWH720986 AML720953:AML720986 ACP720953:ACP720986 ST720953:ST720986 IX720953:IX720986 WVJ655417:WVJ655450 WLN655417:WLN655450 WBR655417:WBR655450 VRV655417:VRV655450 VHZ655417:VHZ655450 UYD655417:UYD655450 UOH655417:UOH655450 UEL655417:UEL655450 TUP655417:TUP655450 TKT655417:TKT655450 TAX655417:TAX655450 SRB655417:SRB655450 SHF655417:SHF655450 RXJ655417:RXJ655450 RNN655417:RNN655450 RDR655417:RDR655450 QTV655417:QTV655450 QJZ655417:QJZ655450 QAD655417:QAD655450 PQH655417:PQH655450 PGL655417:PGL655450 OWP655417:OWP655450 OMT655417:OMT655450 OCX655417:OCX655450 NTB655417:NTB655450 NJF655417:NJF655450 MZJ655417:MZJ655450 MPN655417:MPN655450 MFR655417:MFR655450 LVV655417:LVV655450 LLZ655417:LLZ655450 LCD655417:LCD655450 KSH655417:KSH655450 KIL655417:KIL655450 JYP655417:JYP655450 JOT655417:JOT655450 JEX655417:JEX655450 IVB655417:IVB655450 ILF655417:ILF655450 IBJ655417:IBJ655450 HRN655417:HRN655450 HHR655417:HHR655450 GXV655417:GXV655450 GNZ655417:GNZ655450 GED655417:GED655450 FUH655417:FUH655450 FKL655417:FKL655450 FAP655417:FAP655450 EQT655417:EQT655450 EGX655417:EGX655450 DXB655417:DXB655450 DNF655417:DNF655450 DDJ655417:DDJ655450 CTN655417:CTN655450 CJR655417:CJR655450 BZV655417:BZV655450 BPZ655417:BPZ655450 BGD655417:BGD655450 AWH655417:AWH655450 AML655417:AML655450 ACP655417:ACP655450 ST655417:ST655450 IX655417:IX655450 WVJ589881:WVJ589914 WLN589881:WLN589914 WBR589881:WBR589914 VRV589881:VRV589914 VHZ589881:VHZ589914 UYD589881:UYD589914 UOH589881:UOH589914 UEL589881:UEL589914 TUP589881:TUP589914 TKT589881:TKT589914 TAX589881:TAX589914 SRB589881:SRB589914 SHF589881:SHF589914 RXJ589881:RXJ589914 RNN589881:RNN589914 RDR589881:RDR589914 QTV589881:QTV589914 QJZ589881:QJZ589914 QAD589881:QAD589914 PQH589881:PQH589914 PGL589881:PGL589914 OWP589881:OWP589914 OMT589881:OMT589914 OCX589881:OCX589914 NTB589881:NTB589914 NJF589881:NJF589914 MZJ589881:MZJ589914 MPN589881:MPN589914 MFR589881:MFR589914 LVV589881:LVV589914 LLZ589881:LLZ589914 LCD589881:LCD589914 KSH589881:KSH589914 KIL589881:KIL589914 JYP589881:JYP589914 JOT589881:JOT589914 JEX589881:JEX589914 IVB589881:IVB589914 ILF589881:ILF589914 IBJ589881:IBJ589914 HRN589881:HRN589914 HHR589881:HHR589914 GXV589881:GXV589914 GNZ589881:GNZ589914 GED589881:GED589914 FUH589881:FUH589914 FKL589881:FKL589914 FAP589881:FAP589914 EQT589881:EQT589914 EGX589881:EGX589914 DXB589881:DXB589914 DNF589881:DNF589914 DDJ589881:DDJ589914 CTN589881:CTN589914 CJR589881:CJR589914 BZV589881:BZV589914 BPZ589881:BPZ589914 BGD589881:BGD589914 AWH589881:AWH589914 AML589881:AML589914 ACP589881:ACP589914 ST589881:ST589914 IX589881:IX589914 WVJ524345:WVJ524378 WLN524345:WLN524378 WBR524345:WBR524378 VRV524345:VRV524378 VHZ524345:VHZ524378 UYD524345:UYD524378 UOH524345:UOH524378 UEL524345:UEL524378 TUP524345:TUP524378 TKT524345:TKT524378 TAX524345:TAX524378 SRB524345:SRB524378 SHF524345:SHF524378 RXJ524345:RXJ524378 RNN524345:RNN524378 RDR524345:RDR524378 QTV524345:QTV524378 QJZ524345:QJZ524378 QAD524345:QAD524378 PQH524345:PQH524378 PGL524345:PGL524378 OWP524345:OWP524378 OMT524345:OMT524378 OCX524345:OCX524378 NTB524345:NTB524378 NJF524345:NJF524378 MZJ524345:MZJ524378 MPN524345:MPN524378 MFR524345:MFR524378 LVV524345:LVV524378 LLZ524345:LLZ524378 LCD524345:LCD524378 KSH524345:KSH524378 KIL524345:KIL524378 JYP524345:JYP524378 JOT524345:JOT524378 JEX524345:JEX524378 IVB524345:IVB524378 ILF524345:ILF524378 IBJ524345:IBJ524378 HRN524345:HRN524378 HHR524345:HHR524378 GXV524345:GXV524378 GNZ524345:GNZ524378 GED524345:GED524378 FUH524345:FUH524378 FKL524345:FKL524378 FAP524345:FAP524378 EQT524345:EQT524378 EGX524345:EGX524378 DXB524345:DXB524378 DNF524345:DNF524378 DDJ524345:DDJ524378 CTN524345:CTN524378 CJR524345:CJR524378 BZV524345:BZV524378 BPZ524345:BPZ524378 BGD524345:BGD524378 AWH524345:AWH524378 AML524345:AML524378 ACP524345:ACP524378 ST524345:ST524378 IX524345:IX524378 WVJ458809:WVJ458842 WLN458809:WLN458842 WBR458809:WBR458842 VRV458809:VRV458842 VHZ458809:VHZ458842 UYD458809:UYD458842 UOH458809:UOH458842 UEL458809:UEL458842 TUP458809:TUP458842 TKT458809:TKT458842 TAX458809:TAX458842 SRB458809:SRB458842 SHF458809:SHF458842 RXJ458809:RXJ458842 RNN458809:RNN458842 RDR458809:RDR458842 QTV458809:QTV458842 QJZ458809:QJZ458842 QAD458809:QAD458842 PQH458809:PQH458842 PGL458809:PGL458842 OWP458809:OWP458842 OMT458809:OMT458842 OCX458809:OCX458842 NTB458809:NTB458842 NJF458809:NJF458842 MZJ458809:MZJ458842 MPN458809:MPN458842 MFR458809:MFR458842 LVV458809:LVV458842 LLZ458809:LLZ458842 LCD458809:LCD458842 KSH458809:KSH458842 KIL458809:KIL458842 JYP458809:JYP458842 JOT458809:JOT458842 JEX458809:JEX458842 IVB458809:IVB458842 ILF458809:ILF458842 IBJ458809:IBJ458842 HRN458809:HRN458842 HHR458809:HHR458842 GXV458809:GXV458842 GNZ458809:GNZ458842 GED458809:GED458842 FUH458809:FUH458842 FKL458809:FKL458842 FAP458809:FAP458842 EQT458809:EQT458842 EGX458809:EGX458842 DXB458809:DXB458842 DNF458809:DNF458842 DDJ458809:DDJ458842 CTN458809:CTN458842 CJR458809:CJR458842 BZV458809:BZV458842 BPZ458809:BPZ458842 BGD458809:BGD458842 AWH458809:AWH458842 AML458809:AML458842 ACP458809:ACP458842 ST458809:ST458842 IX458809:IX458842 WVJ393273:WVJ393306 WLN393273:WLN393306 WBR393273:WBR393306 VRV393273:VRV393306 VHZ393273:VHZ393306 UYD393273:UYD393306 UOH393273:UOH393306 UEL393273:UEL393306 TUP393273:TUP393306 TKT393273:TKT393306 TAX393273:TAX393306 SRB393273:SRB393306 SHF393273:SHF393306 RXJ393273:RXJ393306 RNN393273:RNN393306 RDR393273:RDR393306 QTV393273:QTV393306 QJZ393273:QJZ393306 QAD393273:QAD393306 PQH393273:PQH393306 PGL393273:PGL393306 OWP393273:OWP393306 OMT393273:OMT393306 OCX393273:OCX393306 NTB393273:NTB393306 NJF393273:NJF393306 MZJ393273:MZJ393306 MPN393273:MPN393306 MFR393273:MFR393306 LVV393273:LVV393306 LLZ393273:LLZ393306 LCD393273:LCD393306 KSH393273:KSH393306 KIL393273:KIL393306 JYP393273:JYP393306 JOT393273:JOT393306 JEX393273:JEX393306 IVB393273:IVB393306 ILF393273:ILF393306 IBJ393273:IBJ393306 HRN393273:HRN393306 HHR393273:HHR393306 GXV393273:GXV393306 GNZ393273:GNZ393306 GED393273:GED393306 FUH393273:FUH393306 FKL393273:FKL393306 FAP393273:FAP393306 EQT393273:EQT393306 EGX393273:EGX393306 DXB393273:DXB393306 DNF393273:DNF393306 DDJ393273:DDJ393306 CTN393273:CTN393306 CJR393273:CJR393306 BZV393273:BZV393306 BPZ393273:BPZ393306 BGD393273:BGD393306 AWH393273:AWH393306 AML393273:AML393306 ACP393273:ACP393306 ST393273:ST393306 IX393273:IX393306 WVJ327737:WVJ327770 WLN327737:WLN327770 WBR327737:WBR327770 VRV327737:VRV327770 VHZ327737:VHZ327770 UYD327737:UYD327770 UOH327737:UOH327770 UEL327737:UEL327770 TUP327737:TUP327770 TKT327737:TKT327770 TAX327737:TAX327770 SRB327737:SRB327770 SHF327737:SHF327770 RXJ327737:RXJ327770 RNN327737:RNN327770 RDR327737:RDR327770 QTV327737:QTV327770 QJZ327737:QJZ327770 QAD327737:QAD327770 PQH327737:PQH327770 PGL327737:PGL327770 OWP327737:OWP327770 OMT327737:OMT327770 OCX327737:OCX327770 NTB327737:NTB327770 NJF327737:NJF327770 MZJ327737:MZJ327770 MPN327737:MPN327770 MFR327737:MFR327770 LVV327737:LVV327770 LLZ327737:LLZ327770 LCD327737:LCD327770 KSH327737:KSH327770 KIL327737:KIL327770 JYP327737:JYP327770 JOT327737:JOT327770 JEX327737:JEX327770 IVB327737:IVB327770 ILF327737:ILF327770 IBJ327737:IBJ327770 HRN327737:HRN327770 HHR327737:HHR327770 GXV327737:GXV327770 GNZ327737:GNZ327770 GED327737:GED327770 FUH327737:FUH327770 FKL327737:FKL327770 FAP327737:FAP327770 EQT327737:EQT327770 EGX327737:EGX327770 DXB327737:DXB327770 DNF327737:DNF327770 DDJ327737:DDJ327770 CTN327737:CTN327770 CJR327737:CJR327770 BZV327737:BZV327770 BPZ327737:BPZ327770 BGD327737:BGD327770 AWH327737:AWH327770 AML327737:AML327770 ACP327737:ACP327770 ST327737:ST327770 IX327737:IX327770 WVJ262201:WVJ262234 WLN262201:WLN262234 WBR262201:WBR262234 VRV262201:VRV262234 VHZ262201:VHZ262234 UYD262201:UYD262234 UOH262201:UOH262234 UEL262201:UEL262234 TUP262201:TUP262234 TKT262201:TKT262234 TAX262201:TAX262234 SRB262201:SRB262234 SHF262201:SHF262234 RXJ262201:RXJ262234 RNN262201:RNN262234 RDR262201:RDR262234 QTV262201:QTV262234 QJZ262201:QJZ262234 QAD262201:QAD262234 PQH262201:PQH262234 PGL262201:PGL262234 OWP262201:OWP262234 OMT262201:OMT262234 OCX262201:OCX262234 NTB262201:NTB262234 NJF262201:NJF262234 MZJ262201:MZJ262234 MPN262201:MPN262234 MFR262201:MFR262234 LVV262201:LVV262234 LLZ262201:LLZ262234 LCD262201:LCD262234 KSH262201:KSH262234 KIL262201:KIL262234 JYP262201:JYP262234 JOT262201:JOT262234 JEX262201:JEX262234 IVB262201:IVB262234 ILF262201:ILF262234 IBJ262201:IBJ262234 HRN262201:HRN262234 HHR262201:HHR262234 GXV262201:GXV262234 GNZ262201:GNZ262234 GED262201:GED262234 FUH262201:FUH262234 FKL262201:FKL262234 FAP262201:FAP262234 EQT262201:EQT262234 EGX262201:EGX262234 DXB262201:DXB262234 DNF262201:DNF262234 DDJ262201:DDJ262234 CTN262201:CTN262234 CJR262201:CJR262234 BZV262201:BZV262234 BPZ262201:BPZ262234 BGD262201:BGD262234 AWH262201:AWH262234 AML262201:AML262234 ACP262201:ACP262234 ST262201:ST262234 IX262201:IX262234 WVJ196665:WVJ196698 WLN196665:WLN196698 WBR196665:WBR196698 VRV196665:VRV196698 VHZ196665:VHZ196698 UYD196665:UYD196698 UOH196665:UOH196698 UEL196665:UEL196698 TUP196665:TUP196698 TKT196665:TKT196698 TAX196665:TAX196698 SRB196665:SRB196698 SHF196665:SHF196698 RXJ196665:RXJ196698 RNN196665:RNN196698 RDR196665:RDR196698 QTV196665:QTV196698 QJZ196665:QJZ196698 QAD196665:QAD196698 PQH196665:PQH196698 PGL196665:PGL196698 OWP196665:OWP196698 OMT196665:OMT196698 OCX196665:OCX196698 NTB196665:NTB196698 NJF196665:NJF196698 MZJ196665:MZJ196698 MPN196665:MPN196698 MFR196665:MFR196698 LVV196665:LVV196698 LLZ196665:LLZ196698 LCD196665:LCD196698 KSH196665:KSH196698 KIL196665:KIL196698 JYP196665:JYP196698 JOT196665:JOT196698 JEX196665:JEX196698 IVB196665:IVB196698 ILF196665:ILF196698 IBJ196665:IBJ196698 HRN196665:HRN196698 HHR196665:HHR196698 GXV196665:GXV196698 GNZ196665:GNZ196698 GED196665:GED196698 FUH196665:FUH196698 FKL196665:FKL196698 FAP196665:FAP196698 EQT196665:EQT196698 EGX196665:EGX196698 DXB196665:DXB196698 DNF196665:DNF196698 DDJ196665:DDJ196698 CTN196665:CTN196698 CJR196665:CJR196698 BZV196665:BZV196698 BPZ196665:BPZ196698 BGD196665:BGD196698 AWH196665:AWH196698 AML196665:AML196698 ACP196665:ACP196698 ST196665:ST196698 IX196665:IX196698 WVJ131129:WVJ131162 WLN131129:WLN131162 WBR131129:WBR131162 VRV131129:VRV131162 VHZ131129:VHZ131162 UYD131129:UYD131162 UOH131129:UOH131162 UEL131129:UEL131162 TUP131129:TUP131162 TKT131129:TKT131162 TAX131129:TAX131162 SRB131129:SRB131162 SHF131129:SHF131162 RXJ131129:RXJ131162 RNN131129:RNN131162 RDR131129:RDR131162 QTV131129:QTV131162 QJZ131129:QJZ131162 QAD131129:QAD131162 PQH131129:PQH131162 PGL131129:PGL131162 OWP131129:OWP131162 OMT131129:OMT131162 OCX131129:OCX131162 NTB131129:NTB131162 NJF131129:NJF131162 MZJ131129:MZJ131162 MPN131129:MPN131162 MFR131129:MFR131162 LVV131129:LVV131162 LLZ131129:LLZ131162 LCD131129:LCD131162 KSH131129:KSH131162 KIL131129:KIL131162 JYP131129:JYP131162 JOT131129:JOT131162 JEX131129:JEX131162 IVB131129:IVB131162 ILF131129:ILF131162 IBJ131129:IBJ131162 HRN131129:HRN131162 HHR131129:HHR131162 GXV131129:GXV131162 GNZ131129:GNZ131162 GED131129:GED131162 FUH131129:FUH131162 FKL131129:FKL131162 FAP131129:FAP131162 EQT131129:EQT131162 EGX131129:EGX131162 DXB131129:DXB131162 DNF131129:DNF131162 DDJ131129:DDJ131162 CTN131129:CTN131162 CJR131129:CJR131162 BZV131129:BZV131162 BPZ131129:BPZ131162 BGD131129:BGD131162 AWH131129:AWH131162 AML131129:AML131162 ACP131129:ACP131162 ST131129:ST131162 IX131129:IX131162 WVJ65593:WVJ65626 WLN65593:WLN65626 WBR65593:WBR65626 VRV65593:VRV65626 VHZ65593:VHZ65626 UYD65593:UYD65626 UOH65593:UOH65626 UEL65593:UEL65626 TUP65593:TUP65626 TKT65593:TKT65626 TAX65593:TAX65626 SRB65593:SRB65626 SHF65593:SHF65626 RXJ65593:RXJ65626 RNN65593:RNN65626 RDR65593:RDR65626 QTV65593:QTV65626 QJZ65593:QJZ65626 QAD65593:QAD65626 PQH65593:PQH65626 PGL65593:PGL65626 OWP65593:OWP65626 OMT65593:OMT65626 OCX65593:OCX65626 NTB65593:NTB65626 NJF65593:NJF65626 MZJ65593:MZJ65626 MPN65593:MPN65626 MFR65593:MFR65626 LVV65593:LVV65626 LLZ65593:LLZ65626 LCD65593:LCD65626 KSH65593:KSH65626 KIL65593:KIL65626 JYP65593:JYP65626 JOT65593:JOT65626 JEX65593:JEX65626 IVB65593:IVB65626 ILF65593:ILF65626 IBJ65593:IBJ65626 HRN65593:HRN65626 HHR65593:HHR65626 GXV65593:GXV65626 GNZ65593:GNZ65626 GED65593:GED65626 FUH65593:FUH65626 FKL65593:FKL65626 FAP65593:FAP65626 EQT65593:EQT65626 EGX65593:EGX65626 DXB65593:DXB65626 DNF65593:DNF65626 DDJ65593:DDJ65626 CTN65593:CTN65626 CJR65593:CJR65626 BZV65593:BZV65626 BPZ65593:BPZ65626 BGD65593:BGD65626 AWH65593:AWH65626 AML65593:AML65626 ACP65593:ACP65626 ST65593:ST65626 IX65593:IX65626 ST3:ST90 ACP3:ACP90 AML3:AML90 AWH3:AWH90 BGD3:BGD90 BPZ3:BPZ90 BZV3:BZV90 CJR3:CJR90 CTN3:CTN90 DDJ3:DDJ90 DNF3:DNF90 DXB3:DXB90 EGX3:EGX90 EQT3:EQT90 FAP3:FAP90 FKL3:FKL90 FUH3:FUH90 GED3:GED90 GNZ3:GNZ90 GXV3:GXV90 HHR3:HHR90 HRN3:HRN90 IBJ3:IBJ90 ILF3:ILF90 IVB3:IVB90 JEX3:JEX90 JOT3:JOT90 JYP3:JYP90 KIL3:KIL90 KSH3:KSH90 LCD3:LCD90 LLZ3:LLZ90 LVV3:LVV90 MFR3:MFR90 MPN3:MPN90 MZJ3:MZJ90 NJF3:NJF90 NTB3:NTB90 OCX3:OCX90 OMT3:OMT90 OWP3:OWP90 PGL3:PGL90 PQH3:PQH90 QAD3:QAD90 QJZ3:QJZ90 QTV3:QTV90 RDR3:RDR90 RNN3:RNN90 RXJ3:RXJ90 SHF3:SHF90 SRB3:SRB90 TAX3:TAX90 TKT3:TKT90 TUP3:TUP90 UEL3:UEL90 UOH3:UOH90 UYD3:UYD90 VHZ3:VHZ90 VRV3:VRV90 WBR3:WBR90 WLN3:WLN90 WVJ3:WVJ90 IX3:IX90">
      <formula1>0</formula1>
      <formula2>10000000000</formula2>
    </dataValidation>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WVE983097:WVE983130 WLI983097:WLI983130 WBM983097:WBM983130 VRQ983097:VRQ983130 VHU983097:VHU983130 UXY983097:UXY983130 UOC983097:UOC983130 UEG983097:UEG983130 TUK983097:TUK983130 TKO983097:TKO983130 TAS983097:TAS983130 SQW983097:SQW983130 SHA983097:SHA983130 RXE983097:RXE983130 RNI983097:RNI983130 RDM983097:RDM983130 QTQ983097:QTQ983130 QJU983097:QJU983130 PZY983097:PZY983130 PQC983097:PQC983130 PGG983097:PGG983130 OWK983097:OWK983130 OMO983097:OMO983130 OCS983097:OCS983130 NSW983097:NSW983130 NJA983097:NJA983130 MZE983097:MZE983130 MPI983097:MPI983130 MFM983097:MFM983130 LVQ983097:LVQ983130 LLU983097:LLU983130 LBY983097:LBY983130 KSC983097:KSC983130 KIG983097:KIG983130 JYK983097:JYK983130 JOO983097:JOO983130 JES983097:JES983130 IUW983097:IUW983130 ILA983097:ILA983130 IBE983097:IBE983130 HRI983097:HRI983130 HHM983097:HHM983130 GXQ983097:GXQ983130 GNU983097:GNU983130 GDY983097:GDY983130 FUC983097:FUC983130 FKG983097:FKG983130 FAK983097:FAK983130 EQO983097:EQO983130 EGS983097:EGS983130 DWW983097:DWW983130 DNA983097:DNA983130 DDE983097:DDE983130 CTI983097:CTI983130 CJM983097:CJM983130 BZQ983097:BZQ983130 BPU983097:BPU983130 BFY983097:BFY983130 AWC983097:AWC983130 AMG983097:AMG983130 ACK983097:ACK983130 SO983097:SO983130 IS983097:IS983130 WVE917561:WVE917594 WLI917561:WLI917594 WBM917561:WBM917594 VRQ917561:VRQ917594 VHU917561:VHU917594 UXY917561:UXY917594 UOC917561:UOC917594 UEG917561:UEG917594 TUK917561:TUK917594 TKO917561:TKO917594 TAS917561:TAS917594 SQW917561:SQW917594 SHA917561:SHA917594 RXE917561:RXE917594 RNI917561:RNI917594 RDM917561:RDM917594 QTQ917561:QTQ917594 QJU917561:QJU917594 PZY917561:PZY917594 PQC917561:PQC917594 PGG917561:PGG917594 OWK917561:OWK917594 OMO917561:OMO917594 OCS917561:OCS917594 NSW917561:NSW917594 NJA917561:NJA917594 MZE917561:MZE917594 MPI917561:MPI917594 MFM917561:MFM917594 LVQ917561:LVQ917594 LLU917561:LLU917594 LBY917561:LBY917594 KSC917561:KSC917594 KIG917561:KIG917594 JYK917561:JYK917594 JOO917561:JOO917594 JES917561:JES917594 IUW917561:IUW917594 ILA917561:ILA917594 IBE917561:IBE917594 HRI917561:HRI917594 HHM917561:HHM917594 GXQ917561:GXQ917594 GNU917561:GNU917594 GDY917561:GDY917594 FUC917561:FUC917594 FKG917561:FKG917594 FAK917561:FAK917594 EQO917561:EQO917594 EGS917561:EGS917594 DWW917561:DWW917594 DNA917561:DNA917594 DDE917561:DDE917594 CTI917561:CTI917594 CJM917561:CJM917594 BZQ917561:BZQ917594 BPU917561:BPU917594 BFY917561:BFY917594 AWC917561:AWC917594 AMG917561:AMG917594 ACK917561:ACK917594 SO917561:SO917594 IS917561:IS917594 WVE852025:WVE852058 WLI852025:WLI852058 WBM852025:WBM852058 VRQ852025:VRQ852058 VHU852025:VHU852058 UXY852025:UXY852058 UOC852025:UOC852058 UEG852025:UEG852058 TUK852025:TUK852058 TKO852025:TKO852058 TAS852025:TAS852058 SQW852025:SQW852058 SHA852025:SHA852058 RXE852025:RXE852058 RNI852025:RNI852058 RDM852025:RDM852058 QTQ852025:QTQ852058 QJU852025:QJU852058 PZY852025:PZY852058 PQC852025:PQC852058 PGG852025:PGG852058 OWK852025:OWK852058 OMO852025:OMO852058 OCS852025:OCS852058 NSW852025:NSW852058 NJA852025:NJA852058 MZE852025:MZE852058 MPI852025:MPI852058 MFM852025:MFM852058 LVQ852025:LVQ852058 LLU852025:LLU852058 LBY852025:LBY852058 KSC852025:KSC852058 KIG852025:KIG852058 JYK852025:JYK852058 JOO852025:JOO852058 JES852025:JES852058 IUW852025:IUW852058 ILA852025:ILA852058 IBE852025:IBE852058 HRI852025:HRI852058 HHM852025:HHM852058 GXQ852025:GXQ852058 GNU852025:GNU852058 GDY852025:GDY852058 FUC852025:FUC852058 FKG852025:FKG852058 FAK852025:FAK852058 EQO852025:EQO852058 EGS852025:EGS852058 DWW852025:DWW852058 DNA852025:DNA852058 DDE852025:DDE852058 CTI852025:CTI852058 CJM852025:CJM852058 BZQ852025:BZQ852058 BPU852025:BPU852058 BFY852025:BFY852058 AWC852025:AWC852058 AMG852025:AMG852058 ACK852025:ACK852058 SO852025:SO852058 IS852025:IS852058 WVE786489:WVE786522 WLI786489:WLI786522 WBM786489:WBM786522 VRQ786489:VRQ786522 VHU786489:VHU786522 UXY786489:UXY786522 UOC786489:UOC786522 UEG786489:UEG786522 TUK786489:TUK786522 TKO786489:TKO786522 TAS786489:TAS786522 SQW786489:SQW786522 SHA786489:SHA786522 RXE786489:RXE786522 RNI786489:RNI786522 RDM786489:RDM786522 QTQ786489:QTQ786522 QJU786489:QJU786522 PZY786489:PZY786522 PQC786489:PQC786522 PGG786489:PGG786522 OWK786489:OWK786522 OMO786489:OMO786522 OCS786489:OCS786522 NSW786489:NSW786522 NJA786489:NJA786522 MZE786489:MZE786522 MPI786489:MPI786522 MFM786489:MFM786522 LVQ786489:LVQ786522 LLU786489:LLU786522 LBY786489:LBY786522 KSC786489:KSC786522 KIG786489:KIG786522 JYK786489:JYK786522 JOO786489:JOO786522 JES786489:JES786522 IUW786489:IUW786522 ILA786489:ILA786522 IBE786489:IBE786522 HRI786489:HRI786522 HHM786489:HHM786522 GXQ786489:GXQ786522 GNU786489:GNU786522 GDY786489:GDY786522 FUC786489:FUC786522 FKG786489:FKG786522 FAK786489:FAK786522 EQO786489:EQO786522 EGS786489:EGS786522 DWW786489:DWW786522 DNA786489:DNA786522 DDE786489:DDE786522 CTI786489:CTI786522 CJM786489:CJM786522 BZQ786489:BZQ786522 BPU786489:BPU786522 BFY786489:BFY786522 AWC786489:AWC786522 AMG786489:AMG786522 ACK786489:ACK786522 SO786489:SO786522 IS786489:IS786522 WVE720953:WVE720986 WLI720953:WLI720986 WBM720953:WBM720986 VRQ720953:VRQ720986 VHU720953:VHU720986 UXY720953:UXY720986 UOC720953:UOC720986 UEG720953:UEG720986 TUK720953:TUK720986 TKO720953:TKO720986 TAS720953:TAS720986 SQW720953:SQW720986 SHA720953:SHA720986 RXE720953:RXE720986 RNI720953:RNI720986 RDM720953:RDM720986 QTQ720953:QTQ720986 QJU720953:QJU720986 PZY720953:PZY720986 PQC720953:PQC720986 PGG720953:PGG720986 OWK720953:OWK720986 OMO720953:OMO720986 OCS720953:OCS720986 NSW720953:NSW720986 NJA720953:NJA720986 MZE720953:MZE720986 MPI720953:MPI720986 MFM720953:MFM720986 LVQ720953:LVQ720986 LLU720953:LLU720986 LBY720953:LBY720986 KSC720953:KSC720986 KIG720953:KIG720986 JYK720953:JYK720986 JOO720953:JOO720986 JES720953:JES720986 IUW720953:IUW720986 ILA720953:ILA720986 IBE720953:IBE720986 HRI720953:HRI720986 HHM720953:HHM720986 GXQ720953:GXQ720986 GNU720953:GNU720986 GDY720953:GDY720986 FUC720953:FUC720986 FKG720953:FKG720986 FAK720953:FAK720986 EQO720953:EQO720986 EGS720953:EGS720986 DWW720953:DWW720986 DNA720953:DNA720986 DDE720953:DDE720986 CTI720953:CTI720986 CJM720953:CJM720986 BZQ720953:BZQ720986 BPU720953:BPU720986 BFY720953:BFY720986 AWC720953:AWC720986 AMG720953:AMG720986 ACK720953:ACK720986 SO720953:SO720986 IS720953:IS720986 WVE655417:WVE655450 WLI655417:WLI655450 WBM655417:WBM655450 VRQ655417:VRQ655450 VHU655417:VHU655450 UXY655417:UXY655450 UOC655417:UOC655450 UEG655417:UEG655450 TUK655417:TUK655450 TKO655417:TKO655450 TAS655417:TAS655450 SQW655417:SQW655450 SHA655417:SHA655450 RXE655417:RXE655450 RNI655417:RNI655450 RDM655417:RDM655450 QTQ655417:QTQ655450 QJU655417:QJU655450 PZY655417:PZY655450 PQC655417:PQC655450 PGG655417:PGG655450 OWK655417:OWK655450 OMO655417:OMO655450 OCS655417:OCS655450 NSW655417:NSW655450 NJA655417:NJA655450 MZE655417:MZE655450 MPI655417:MPI655450 MFM655417:MFM655450 LVQ655417:LVQ655450 LLU655417:LLU655450 LBY655417:LBY655450 KSC655417:KSC655450 KIG655417:KIG655450 JYK655417:JYK655450 JOO655417:JOO655450 JES655417:JES655450 IUW655417:IUW655450 ILA655417:ILA655450 IBE655417:IBE655450 HRI655417:HRI655450 HHM655417:HHM655450 GXQ655417:GXQ655450 GNU655417:GNU655450 GDY655417:GDY655450 FUC655417:FUC655450 FKG655417:FKG655450 FAK655417:FAK655450 EQO655417:EQO655450 EGS655417:EGS655450 DWW655417:DWW655450 DNA655417:DNA655450 DDE655417:DDE655450 CTI655417:CTI655450 CJM655417:CJM655450 BZQ655417:BZQ655450 BPU655417:BPU655450 BFY655417:BFY655450 AWC655417:AWC655450 AMG655417:AMG655450 ACK655417:ACK655450 SO655417:SO655450 IS655417:IS655450 WVE589881:WVE589914 WLI589881:WLI589914 WBM589881:WBM589914 VRQ589881:VRQ589914 VHU589881:VHU589914 UXY589881:UXY589914 UOC589881:UOC589914 UEG589881:UEG589914 TUK589881:TUK589914 TKO589881:TKO589914 TAS589881:TAS589914 SQW589881:SQW589914 SHA589881:SHA589914 RXE589881:RXE589914 RNI589881:RNI589914 RDM589881:RDM589914 QTQ589881:QTQ589914 QJU589881:QJU589914 PZY589881:PZY589914 PQC589881:PQC589914 PGG589881:PGG589914 OWK589881:OWK589914 OMO589881:OMO589914 OCS589881:OCS589914 NSW589881:NSW589914 NJA589881:NJA589914 MZE589881:MZE589914 MPI589881:MPI589914 MFM589881:MFM589914 LVQ589881:LVQ589914 LLU589881:LLU589914 LBY589881:LBY589914 KSC589881:KSC589914 KIG589881:KIG589914 JYK589881:JYK589914 JOO589881:JOO589914 JES589881:JES589914 IUW589881:IUW589914 ILA589881:ILA589914 IBE589881:IBE589914 HRI589881:HRI589914 HHM589881:HHM589914 GXQ589881:GXQ589914 GNU589881:GNU589914 GDY589881:GDY589914 FUC589881:FUC589914 FKG589881:FKG589914 FAK589881:FAK589914 EQO589881:EQO589914 EGS589881:EGS589914 DWW589881:DWW589914 DNA589881:DNA589914 DDE589881:DDE589914 CTI589881:CTI589914 CJM589881:CJM589914 BZQ589881:BZQ589914 BPU589881:BPU589914 BFY589881:BFY589914 AWC589881:AWC589914 AMG589881:AMG589914 ACK589881:ACK589914 SO589881:SO589914 IS589881:IS589914 WVE524345:WVE524378 WLI524345:WLI524378 WBM524345:WBM524378 VRQ524345:VRQ524378 VHU524345:VHU524378 UXY524345:UXY524378 UOC524345:UOC524378 UEG524345:UEG524378 TUK524345:TUK524378 TKO524345:TKO524378 TAS524345:TAS524378 SQW524345:SQW524378 SHA524345:SHA524378 RXE524345:RXE524378 RNI524345:RNI524378 RDM524345:RDM524378 QTQ524345:QTQ524378 QJU524345:QJU524378 PZY524345:PZY524378 PQC524345:PQC524378 PGG524345:PGG524378 OWK524345:OWK524378 OMO524345:OMO524378 OCS524345:OCS524378 NSW524345:NSW524378 NJA524345:NJA524378 MZE524345:MZE524378 MPI524345:MPI524378 MFM524345:MFM524378 LVQ524345:LVQ524378 LLU524345:LLU524378 LBY524345:LBY524378 KSC524345:KSC524378 KIG524345:KIG524378 JYK524345:JYK524378 JOO524345:JOO524378 JES524345:JES524378 IUW524345:IUW524378 ILA524345:ILA524378 IBE524345:IBE524378 HRI524345:HRI524378 HHM524345:HHM524378 GXQ524345:GXQ524378 GNU524345:GNU524378 GDY524345:GDY524378 FUC524345:FUC524378 FKG524345:FKG524378 FAK524345:FAK524378 EQO524345:EQO524378 EGS524345:EGS524378 DWW524345:DWW524378 DNA524345:DNA524378 DDE524345:DDE524378 CTI524345:CTI524378 CJM524345:CJM524378 BZQ524345:BZQ524378 BPU524345:BPU524378 BFY524345:BFY524378 AWC524345:AWC524378 AMG524345:AMG524378 ACK524345:ACK524378 SO524345:SO524378 IS524345:IS524378 WVE458809:WVE458842 WLI458809:WLI458842 WBM458809:WBM458842 VRQ458809:VRQ458842 VHU458809:VHU458842 UXY458809:UXY458842 UOC458809:UOC458842 UEG458809:UEG458842 TUK458809:TUK458842 TKO458809:TKO458842 TAS458809:TAS458842 SQW458809:SQW458842 SHA458809:SHA458842 RXE458809:RXE458842 RNI458809:RNI458842 RDM458809:RDM458842 QTQ458809:QTQ458842 QJU458809:QJU458842 PZY458809:PZY458842 PQC458809:PQC458842 PGG458809:PGG458842 OWK458809:OWK458842 OMO458809:OMO458842 OCS458809:OCS458842 NSW458809:NSW458842 NJA458809:NJA458842 MZE458809:MZE458842 MPI458809:MPI458842 MFM458809:MFM458842 LVQ458809:LVQ458842 LLU458809:LLU458842 LBY458809:LBY458842 KSC458809:KSC458842 KIG458809:KIG458842 JYK458809:JYK458842 JOO458809:JOO458842 JES458809:JES458842 IUW458809:IUW458842 ILA458809:ILA458842 IBE458809:IBE458842 HRI458809:HRI458842 HHM458809:HHM458842 GXQ458809:GXQ458842 GNU458809:GNU458842 GDY458809:GDY458842 FUC458809:FUC458842 FKG458809:FKG458842 FAK458809:FAK458842 EQO458809:EQO458842 EGS458809:EGS458842 DWW458809:DWW458842 DNA458809:DNA458842 DDE458809:DDE458842 CTI458809:CTI458842 CJM458809:CJM458842 BZQ458809:BZQ458842 BPU458809:BPU458842 BFY458809:BFY458842 AWC458809:AWC458842 AMG458809:AMG458842 ACK458809:ACK458842 SO458809:SO458842 IS458809:IS458842 WVE393273:WVE393306 WLI393273:WLI393306 WBM393273:WBM393306 VRQ393273:VRQ393306 VHU393273:VHU393306 UXY393273:UXY393306 UOC393273:UOC393306 UEG393273:UEG393306 TUK393273:TUK393306 TKO393273:TKO393306 TAS393273:TAS393306 SQW393273:SQW393306 SHA393273:SHA393306 RXE393273:RXE393306 RNI393273:RNI393306 RDM393273:RDM393306 QTQ393273:QTQ393306 QJU393273:QJU393306 PZY393273:PZY393306 PQC393273:PQC393306 PGG393273:PGG393306 OWK393273:OWK393306 OMO393273:OMO393306 OCS393273:OCS393306 NSW393273:NSW393306 NJA393273:NJA393306 MZE393273:MZE393306 MPI393273:MPI393306 MFM393273:MFM393306 LVQ393273:LVQ393306 LLU393273:LLU393306 LBY393273:LBY393306 KSC393273:KSC393306 KIG393273:KIG393306 JYK393273:JYK393306 JOO393273:JOO393306 JES393273:JES393306 IUW393273:IUW393306 ILA393273:ILA393306 IBE393273:IBE393306 HRI393273:HRI393306 HHM393273:HHM393306 GXQ393273:GXQ393306 GNU393273:GNU393306 GDY393273:GDY393306 FUC393273:FUC393306 FKG393273:FKG393306 FAK393273:FAK393306 EQO393273:EQO393306 EGS393273:EGS393306 DWW393273:DWW393306 DNA393273:DNA393306 DDE393273:DDE393306 CTI393273:CTI393306 CJM393273:CJM393306 BZQ393273:BZQ393306 BPU393273:BPU393306 BFY393273:BFY393306 AWC393273:AWC393306 AMG393273:AMG393306 ACK393273:ACK393306 SO393273:SO393306 IS393273:IS393306 WVE327737:WVE327770 WLI327737:WLI327770 WBM327737:WBM327770 VRQ327737:VRQ327770 VHU327737:VHU327770 UXY327737:UXY327770 UOC327737:UOC327770 UEG327737:UEG327770 TUK327737:TUK327770 TKO327737:TKO327770 TAS327737:TAS327770 SQW327737:SQW327770 SHA327737:SHA327770 RXE327737:RXE327770 RNI327737:RNI327770 RDM327737:RDM327770 QTQ327737:QTQ327770 QJU327737:QJU327770 PZY327737:PZY327770 PQC327737:PQC327770 PGG327737:PGG327770 OWK327737:OWK327770 OMO327737:OMO327770 OCS327737:OCS327770 NSW327737:NSW327770 NJA327737:NJA327770 MZE327737:MZE327770 MPI327737:MPI327770 MFM327737:MFM327770 LVQ327737:LVQ327770 LLU327737:LLU327770 LBY327737:LBY327770 KSC327737:KSC327770 KIG327737:KIG327770 JYK327737:JYK327770 JOO327737:JOO327770 JES327737:JES327770 IUW327737:IUW327770 ILA327737:ILA327770 IBE327737:IBE327770 HRI327737:HRI327770 HHM327737:HHM327770 GXQ327737:GXQ327770 GNU327737:GNU327770 GDY327737:GDY327770 FUC327737:FUC327770 FKG327737:FKG327770 FAK327737:FAK327770 EQO327737:EQO327770 EGS327737:EGS327770 DWW327737:DWW327770 DNA327737:DNA327770 DDE327737:DDE327770 CTI327737:CTI327770 CJM327737:CJM327770 BZQ327737:BZQ327770 BPU327737:BPU327770 BFY327737:BFY327770 AWC327737:AWC327770 AMG327737:AMG327770 ACK327737:ACK327770 SO327737:SO327770 IS327737:IS327770 WVE262201:WVE262234 WLI262201:WLI262234 WBM262201:WBM262234 VRQ262201:VRQ262234 VHU262201:VHU262234 UXY262201:UXY262234 UOC262201:UOC262234 UEG262201:UEG262234 TUK262201:TUK262234 TKO262201:TKO262234 TAS262201:TAS262234 SQW262201:SQW262234 SHA262201:SHA262234 RXE262201:RXE262234 RNI262201:RNI262234 RDM262201:RDM262234 QTQ262201:QTQ262234 QJU262201:QJU262234 PZY262201:PZY262234 PQC262201:PQC262234 PGG262201:PGG262234 OWK262201:OWK262234 OMO262201:OMO262234 OCS262201:OCS262234 NSW262201:NSW262234 NJA262201:NJA262234 MZE262201:MZE262234 MPI262201:MPI262234 MFM262201:MFM262234 LVQ262201:LVQ262234 LLU262201:LLU262234 LBY262201:LBY262234 KSC262201:KSC262234 KIG262201:KIG262234 JYK262201:JYK262234 JOO262201:JOO262234 JES262201:JES262234 IUW262201:IUW262234 ILA262201:ILA262234 IBE262201:IBE262234 HRI262201:HRI262234 HHM262201:HHM262234 GXQ262201:GXQ262234 GNU262201:GNU262234 GDY262201:GDY262234 FUC262201:FUC262234 FKG262201:FKG262234 FAK262201:FAK262234 EQO262201:EQO262234 EGS262201:EGS262234 DWW262201:DWW262234 DNA262201:DNA262234 DDE262201:DDE262234 CTI262201:CTI262234 CJM262201:CJM262234 BZQ262201:BZQ262234 BPU262201:BPU262234 BFY262201:BFY262234 AWC262201:AWC262234 AMG262201:AMG262234 ACK262201:ACK262234 SO262201:SO262234 IS262201:IS262234 WVE196665:WVE196698 WLI196665:WLI196698 WBM196665:WBM196698 VRQ196665:VRQ196698 VHU196665:VHU196698 UXY196665:UXY196698 UOC196665:UOC196698 UEG196665:UEG196698 TUK196665:TUK196698 TKO196665:TKO196698 TAS196665:TAS196698 SQW196665:SQW196698 SHA196665:SHA196698 RXE196665:RXE196698 RNI196665:RNI196698 RDM196665:RDM196698 QTQ196665:QTQ196698 QJU196665:QJU196698 PZY196665:PZY196698 PQC196665:PQC196698 PGG196665:PGG196698 OWK196665:OWK196698 OMO196665:OMO196698 OCS196665:OCS196698 NSW196665:NSW196698 NJA196665:NJA196698 MZE196665:MZE196698 MPI196665:MPI196698 MFM196665:MFM196698 LVQ196665:LVQ196698 LLU196665:LLU196698 LBY196665:LBY196698 KSC196665:KSC196698 KIG196665:KIG196698 JYK196665:JYK196698 JOO196665:JOO196698 JES196665:JES196698 IUW196665:IUW196698 ILA196665:ILA196698 IBE196665:IBE196698 HRI196665:HRI196698 HHM196665:HHM196698 GXQ196665:GXQ196698 GNU196665:GNU196698 GDY196665:GDY196698 FUC196665:FUC196698 FKG196665:FKG196698 FAK196665:FAK196698 EQO196665:EQO196698 EGS196665:EGS196698 DWW196665:DWW196698 DNA196665:DNA196698 DDE196665:DDE196698 CTI196665:CTI196698 CJM196665:CJM196698 BZQ196665:BZQ196698 BPU196665:BPU196698 BFY196665:BFY196698 AWC196665:AWC196698 AMG196665:AMG196698 ACK196665:ACK196698 SO196665:SO196698 IS196665:IS196698 WVE131129:WVE131162 WLI131129:WLI131162 WBM131129:WBM131162 VRQ131129:VRQ131162 VHU131129:VHU131162 UXY131129:UXY131162 UOC131129:UOC131162 UEG131129:UEG131162 TUK131129:TUK131162 TKO131129:TKO131162 TAS131129:TAS131162 SQW131129:SQW131162 SHA131129:SHA131162 RXE131129:RXE131162 RNI131129:RNI131162 RDM131129:RDM131162 QTQ131129:QTQ131162 QJU131129:QJU131162 PZY131129:PZY131162 PQC131129:PQC131162 PGG131129:PGG131162 OWK131129:OWK131162 OMO131129:OMO131162 OCS131129:OCS131162 NSW131129:NSW131162 NJA131129:NJA131162 MZE131129:MZE131162 MPI131129:MPI131162 MFM131129:MFM131162 LVQ131129:LVQ131162 LLU131129:LLU131162 LBY131129:LBY131162 KSC131129:KSC131162 KIG131129:KIG131162 JYK131129:JYK131162 JOO131129:JOO131162 JES131129:JES131162 IUW131129:IUW131162 ILA131129:ILA131162 IBE131129:IBE131162 HRI131129:HRI131162 HHM131129:HHM131162 GXQ131129:GXQ131162 GNU131129:GNU131162 GDY131129:GDY131162 FUC131129:FUC131162 FKG131129:FKG131162 FAK131129:FAK131162 EQO131129:EQO131162 EGS131129:EGS131162 DWW131129:DWW131162 DNA131129:DNA131162 DDE131129:DDE131162 CTI131129:CTI131162 CJM131129:CJM131162 BZQ131129:BZQ131162 BPU131129:BPU131162 BFY131129:BFY131162 AWC131129:AWC131162 AMG131129:AMG131162 ACK131129:ACK131162 SO131129:SO131162 IS131129:IS131162 WVE65593:WVE65626 WLI65593:WLI65626 WBM65593:WBM65626 VRQ65593:VRQ65626 VHU65593:VHU65626 UXY65593:UXY65626 UOC65593:UOC65626 UEG65593:UEG65626 TUK65593:TUK65626 TKO65593:TKO65626 TAS65593:TAS65626 SQW65593:SQW65626 SHA65593:SHA65626 RXE65593:RXE65626 RNI65593:RNI65626 RDM65593:RDM65626 QTQ65593:QTQ65626 QJU65593:QJU65626 PZY65593:PZY65626 PQC65593:PQC65626 PGG65593:PGG65626 OWK65593:OWK65626 OMO65593:OMO65626 OCS65593:OCS65626 NSW65593:NSW65626 NJA65593:NJA65626 MZE65593:MZE65626 MPI65593:MPI65626 MFM65593:MFM65626 LVQ65593:LVQ65626 LLU65593:LLU65626 LBY65593:LBY65626 KSC65593:KSC65626 KIG65593:KIG65626 JYK65593:JYK65626 JOO65593:JOO65626 JES65593:JES65626 IUW65593:IUW65626 ILA65593:ILA65626 IBE65593:IBE65626 HRI65593:HRI65626 HHM65593:HHM65626 GXQ65593:GXQ65626 GNU65593:GNU65626 GDY65593:GDY65626 FUC65593:FUC65626 FKG65593:FKG65626 FAK65593:FAK65626 EQO65593:EQO65626 EGS65593:EGS65626 DWW65593:DWW65626 DNA65593:DNA65626 DDE65593:DDE65626 CTI65593:CTI65626 CJM65593:CJM65626 BZQ65593:BZQ65626 BPU65593:BPU65626 BFY65593:BFY65626 AWC65593:AWC65626 AMG65593:AMG65626 ACK65593:ACK65626 SO65593:SO65626 IS65593:IS65626 H983097:H983130 H917561:H917594 H852025:H852058 H786489:H786522 H720953:H720986 H655417:H655450 H589881:H589914 H524345:H524378 H458809:H458842 H393273:H393306 H327737:H327770 H262201:H262234 H196665:H196698 H131129:H131162 H65593:H65626 SO3:SO90 ACK3:ACK90 AMG3:AMG90 AWC3:AWC90 BFY3:BFY90 BPU3:BPU90 BZQ3:BZQ90 CJM3:CJM90 CTI3:CTI90 DDE3:DDE90 DNA3:DNA90 DWW3:DWW90 EGS3:EGS90 EQO3:EQO90 FAK3:FAK90 FKG3:FKG90 FUC3:FUC90 GDY3:GDY90 GNU3:GNU90 GXQ3:GXQ90 HHM3:HHM90 HRI3:HRI90 IBE3:IBE90 ILA3:ILA90 IUW3:IUW90 JES3:JES90 JOO3:JOO90 JYK3:JYK90 KIG3:KIG90 KSC3:KSC90 LBY3:LBY90 LLU3:LLU90 LVQ3:LVQ90 MFM3:MFM90 MPI3:MPI90 MZE3:MZE90 NJA3:NJA90 NSW3:NSW90 OCS3:OCS90 OMO3:OMO90 OWK3:OWK90 PGG3:PGG90 PQC3:PQC90 PZY3:PZY90 QJU3:QJU90 QTQ3:QTQ90 RDM3:RDM90 RNI3:RNI90 RXE3:RXE90 SHA3:SHA90 SQW3:SQW90 TAS3:TAS90 TKO3:TKO90 TUK3:TUK90 UEG3:UEG90 UOC3:UOC90 UXY3:UXY90 VHU3:VHU90 VRQ3:VRQ90 WBM3:WBM90 WLI3:WLI90 WVE3:WVE90 IS3:IS90"/>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WVD983097:WVD983130 WLH983097:WLH983130 WBL983097:WBL983130 VRP983097:VRP983130 VHT983097:VHT983130 UXX983097:UXX983130 UOB983097:UOB983130 UEF983097:UEF983130 TUJ983097:TUJ983130 TKN983097:TKN983130 TAR983097:TAR983130 SQV983097:SQV983130 SGZ983097:SGZ983130 RXD983097:RXD983130 RNH983097:RNH983130 RDL983097:RDL983130 QTP983097:QTP983130 QJT983097:QJT983130 PZX983097:PZX983130 PQB983097:PQB983130 PGF983097:PGF983130 OWJ983097:OWJ983130 OMN983097:OMN983130 OCR983097:OCR983130 NSV983097:NSV983130 NIZ983097:NIZ983130 MZD983097:MZD983130 MPH983097:MPH983130 MFL983097:MFL983130 LVP983097:LVP983130 LLT983097:LLT983130 LBX983097:LBX983130 KSB983097:KSB983130 KIF983097:KIF983130 JYJ983097:JYJ983130 JON983097:JON983130 JER983097:JER983130 IUV983097:IUV983130 IKZ983097:IKZ983130 IBD983097:IBD983130 HRH983097:HRH983130 HHL983097:HHL983130 GXP983097:GXP983130 GNT983097:GNT983130 GDX983097:GDX983130 FUB983097:FUB983130 FKF983097:FKF983130 FAJ983097:FAJ983130 EQN983097:EQN983130 EGR983097:EGR983130 DWV983097:DWV983130 DMZ983097:DMZ983130 DDD983097:DDD983130 CTH983097:CTH983130 CJL983097:CJL983130 BZP983097:BZP983130 BPT983097:BPT983130 BFX983097:BFX983130 AWB983097:AWB983130 AMF983097:AMF983130 ACJ983097:ACJ983130 SN983097:SN983130 IR983097:IR983130 WVD917561:WVD917594 WLH917561:WLH917594 WBL917561:WBL917594 VRP917561:VRP917594 VHT917561:VHT917594 UXX917561:UXX917594 UOB917561:UOB917594 UEF917561:UEF917594 TUJ917561:TUJ917594 TKN917561:TKN917594 TAR917561:TAR917594 SQV917561:SQV917594 SGZ917561:SGZ917594 RXD917561:RXD917594 RNH917561:RNH917594 RDL917561:RDL917594 QTP917561:QTP917594 QJT917561:QJT917594 PZX917561:PZX917594 PQB917561:PQB917594 PGF917561:PGF917594 OWJ917561:OWJ917594 OMN917561:OMN917594 OCR917561:OCR917594 NSV917561:NSV917594 NIZ917561:NIZ917594 MZD917561:MZD917594 MPH917561:MPH917594 MFL917561:MFL917594 LVP917561:LVP917594 LLT917561:LLT917594 LBX917561:LBX917594 KSB917561:KSB917594 KIF917561:KIF917594 JYJ917561:JYJ917594 JON917561:JON917594 JER917561:JER917594 IUV917561:IUV917594 IKZ917561:IKZ917594 IBD917561:IBD917594 HRH917561:HRH917594 HHL917561:HHL917594 GXP917561:GXP917594 GNT917561:GNT917594 GDX917561:GDX917594 FUB917561:FUB917594 FKF917561:FKF917594 FAJ917561:FAJ917594 EQN917561:EQN917594 EGR917561:EGR917594 DWV917561:DWV917594 DMZ917561:DMZ917594 DDD917561:DDD917594 CTH917561:CTH917594 CJL917561:CJL917594 BZP917561:BZP917594 BPT917561:BPT917594 BFX917561:BFX917594 AWB917561:AWB917594 AMF917561:AMF917594 ACJ917561:ACJ917594 SN917561:SN917594 IR917561:IR917594 WVD852025:WVD852058 WLH852025:WLH852058 WBL852025:WBL852058 VRP852025:VRP852058 VHT852025:VHT852058 UXX852025:UXX852058 UOB852025:UOB852058 UEF852025:UEF852058 TUJ852025:TUJ852058 TKN852025:TKN852058 TAR852025:TAR852058 SQV852025:SQV852058 SGZ852025:SGZ852058 RXD852025:RXD852058 RNH852025:RNH852058 RDL852025:RDL852058 QTP852025:QTP852058 QJT852025:QJT852058 PZX852025:PZX852058 PQB852025:PQB852058 PGF852025:PGF852058 OWJ852025:OWJ852058 OMN852025:OMN852058 OCR852025:OCR852058 NSV852025:NSV852058 NIZ852025:NIZ852058 MZD852025:MZD852058 MPH852025:MPH852058 MFL852025:MFL852058 LVP852025:LVP852058 LLT852025:LLT852058 LBX852025:LBX852058 KSB852025:KSB852058 KIF852025:KIF852058 JYJ852025:JYJ852058 JON852025:JON852058 JER852025:JER852058 IUV852025:IUV852058 IKZ852025:IKZ852058 IBD852025:IBD852058 HRH852025:HRH852058 HHL852025:HHL852058 GXP852025:GXP852058 GNT852025:GNT852058 GDX852025:GDX852058 FUB852025:FUB852058 FKF852025:FKF852058 FAJ852025:FAJ852058 EQN852025:EQN852058 EGR852025:EGR852058 DWV852025:DWV852058 DMZ852025:DMZ852058 DDD852025:DDD852058 CTH852025:CTH852058 CJL852025:CJL852058 BZP852025:BZP852058 BPT852025:BPT852058 BFX852025:BFX852058 AWB852025:AWB852058 AMF852025:AMF852058 ACJ852025:ACJ852058 SN852025:SN852058 IR852025:IR852058 WVD786489:WVD786522 WLH786489:WLH786522 WBL786489:WBL786522 VRP786489:VRP786522 VHT786489:VHT786522 UXX786489:UXX786522 UOB786489:UOB786522 UEF786489:UEF786522 TUJ786489:TUJ786522 TKN786489:TKN786522 TAR786489:TAR786522 SQV786489:SQV786522 SGZ786489:SGZ786522 RXD786489:RXD786522 RNH786489:RNH786522 RDL786489:RDL786522 QTP786489:QTP786522 QJT786489:QJT786522 PZX786489:PZX786522 PQB786489:PQB786522 PGF786489:PGF786522 OWJ786489:OWJ786522 OMN786489:OMN786522 OCR786489:OCR786522 NSV786489:NSV786522 NIZ786489:NIZ786522 MZD786489:MZD786522 MPH786489:MPH786522 MFL786489:MFL786522 LVP786489:LVP786522 LLT786489:LLT786522 LBX786489:LBX786522 KSB786489:KSB786522 KIF786489:KIF786522 JYJ786489:JYJ786522 JON786489:JON786522 JER786489:JER786522 IUV786489:IUV786522 IKZ786489:IKZ786522 IBD786489:IBD786522 HRH786489:HRH786522 HHL786489:HHL786522 GXP786489:GXP786522 GNT786489:GNT786522 GDX786489:GDX786522 FUB786489:FUB786522 FKF786489:FKF786522 FAJ786489:FAJ786522 EQN786489:EQN786522 EGR786489:EGR786522 DWV786489:DWV786522 DMZ786489:DMZ786522 DDD786489:DDD786522 CTH786489:CTH786522 CJL786489:CJL786522 BZP786489:BZP786522 BPT786489:BPT786522 BFX786489:BFX786522 AWB786489:AWB786522 AMF786489:AMF786522 ACJ786489:ACJ786522 SN786489:SN786522 IR786489:IR786522 WVD720953:WVD720986 WLH720953:WLH720986 WBL720953:WBL720986 VRP720953:VRP720986 VHT720953:VHT720986 UXX720953:UXX720986 UOB720953:UOB720986 UEF720953:UEF720986 TUJ720953:TUJ720986 TKN720953:TKN720986 TAR720953:TAR720986 SQV720953:SQV720986 SGZ720953:SGZ720986 RXD720953:RXD720986 RNH720953:RNH720986 RDL720953:RDL720986 QTP720953:QTP720986 QJT720953:QJT720986 PZX720953:PZX720986 PQB720953:PQB720986 PGF720953:PGF720986 OWJ720953:OWJ720986 OMN720953:OMN720986 OCR720953:OCR720986 NSV720953:NSV720986 NIZ720953:NIZ720986 MZD720953:MZD720986 MPH720953:MPH720986 MFL720953:MFL720986 LVP720953:LVP720986 LLT720953:LLT720986 LBX720953:LBX720986 KSB720953:KSB720986 KIF720953:KIF720986 JYJ720953:JYJ720986 JON720953:JON720986 JER720953:JER720986 IUV720953:IUV720986 IKZ720953:IKZ720986 IBD720953:IBD720986 HRH720953:HRH720986 HHL720953:HHL720986 GXP720953:GXP720986 GNT720953:GNT720986 GDX720953:GDX720986 FUB720953:FUB720986 FKF720953:FKF720986 FAJ720953:FAJ720986 EQN720953:EQN720986 EGR720953:EGR720986 DWV720953:DWV720986 DMZ720953:DMZ720986 DDD720953:DDD720986 CTH720953:CTH720986 CJL720953:CJL720986 BZP720953:BZP720986 BPT720953:BPT720986 BFX720953:BFX720986 AWB720953:AWB720986 AMF720953:AMF720986 ACJ720953:ACJ720986 SN720953:SN720986 IR720953:IR720986 WVD655417:WVD655450 WLH655417:WLH655450 WBL655417:WBL655450 VRP655417:VRP655450 VHT655417:VHT655450 UXX655417:UXX655450 UOB655417:UOB655450 UEF655417:UEF655450 TUJ655417:TUJ655450 TKN655417:TKN655450 TAR655417:TAR655450 SQV655417:SQV655450 SGZ655417:SGZ655450 RXD655417:RXD655450 RNH655417:RNH655450 RDL655417:RDL655450 QTP655417:QTP655450 QJT655417:QJT655450 PZX655417:PZX655450 PQB655417:PQB655450 PGF655417:PGF655450 OWJ655417:OWJ655450 OMN655417:OMN655450 OCR655417:OCR655450 NSV655417:NSV655450 NIZ655417:NIZ655450 MZD655417:MZD655450 MPH655417:MPH655450 MFL655417:MFL655450 LVP655417:LVP655450 LLT655417:LLT655450 LBX655417:LBX655450 KSB655417:KSB655450 KIF655417:KIF655450 JYJ655417:JYJ655450 JON655417:JON655450 JER655417:JER655450 IUV655417:IUV655450 IKZ655417:IKZ655450 IBD655417:IBD655450 HRH655417:HRH655450 HHL655417:HHL655450 GXP655417:GXP655450 GNT655417:GNT655450 GDX655417:GDX655450 FUB655417:FUB655450 FKF655417:FKF655450 FAJ655417:FAJ655450 EQN655417:EQN655450 EGR655417:EGR655450 DWV655417:DWV655450 DMZ655417:DMZ655450 DDD655417:DDD655450 CTH655417:CTH655450 CJL655417:CJL655450 BZP655417:BZP655450 BPT655417:BPT655450 BFX655417:BFX655450 AWB655417:AWB655450 AMF655417:AMF655450 ACJ655417:ACJ655450 SN655417:SN655450 IR655417:IR655450 WVD589881:WVD589914 WLH589881:WLH589914 WBL589881:WBL589914 VRP589881:VRP589914 VHT589881:VHT589914 UXX589881:UXX589914 UOB589881:UOB589914 UEF589881:UEF589914 TUJ589881:TUJ589914 TKN589881:TKN589914 TAR589881:TAR589914 SQV589881:SQV589914 SGZ589881:SGZ589914 RXD589881:RXD589914 RNH589881:RNH589914 RDL589881:RDL589914 QTP589881:QTP589914 QJT589881:QJT589914 PZX589881:PZX589914 PQB589881:PQB589914 PGF589881:PGF589914 OWJ589881:OWJ589914 OMN589881:OMN589914 OCR589881:OCR589914 NSV589881:NSV589914 NIZ589881:NIZ589914 MZD589881:MZD589914 MPH589881:MPH589914 MFL589881:MFL589914 LVP589881:LVP589914 LLT589881:LLT589914 LBX589881:LBX589914 KSB589881:KSB589914 KIF589881:KIF589914 JYJ589881:JYJ589914 JON589881:JON589914 JER589881:JER589914 IUV589881:IUV589914 IKZ589881:IKZ589914 IBD589881:IBD589914 HRH589881:HRH589914 HHL589881:HHL589914 GXP589881:GXP589914 GNT589881:GNT589914 GDX589881:GDX589914 FUB589881:FUB589914 FKF589881:FKF589914 FAJ589881:FAJ589914 EQN589881:EQN589914 EGR589881:EGR589914 DWV589881:DWV589914 DMZ589881:DMZ589914 DDD589881:DDD589914 CTH589881:CTH589914 CJL589881:CJL589914 BZP589881:BZP589914 BPT589881:BPT589914 BFX589881:BFX589914 AWB589881:AWB589914 AMF589881:AMF589914 ACJ589881:ACJ589914 SN589881:SN589914 IR589881:IR589914 WVD524345:WVD524378 WLH524345:WLH524378 WBL524345:WBL524378 VRP524345:VRP524378 VHT524345:VHT524378 UXX524345:UXX524378 UOB524345:UOB524378 UEF524345:UEF524378 TUJ524345:TUJ524378 TKN524345:TKN524378 TAR524345:TAR524378 SQV524345:SQV524378 SGZ524345:SGZ524378 RXD524345:RXD524378 RNH524345:RNH524378 RDL524345:RDL524378 QTP524345:QTP524378 QJT524345:QJT524378 PZX524345:PZX524378 PQB524345:PQB524378 PGF524345:PGF524378 OWJ524345:OWJ524378 OMN524345:OMN524378 OCR524345:OCR524378 NSV524345:NSV524378 NIZ524345:NIZ524378 MZD524345:MZD524378 MPH524345:MPH524378 MFL524345:MFL524378 LVP524345:LVP524378 LLT524345:LLT524378 LBX524345:LBX524378 KSB524345:KSB524378 KIF524345:KIF524378 JYJ524345:JYJ524378 JON524345:JON524378 JER524345:JER524378 IUV524345:IUV524378 IKZ524345:IKZ524378 IBD524345:IBD524378 HRH524345:HRH524378 HHL524345:HHL524378 GXP524345:GXP524378 GNT524345:GNT524378 GDX524345:GDX524378 FUB524345:FUB524378 FKF524345:FKF524378 FAJ524345:FAJ524378 EQN524345:EQN524378 EGR524345:EGR524378 DWV524345:DWV524378 DMZ524345:DMZ524378 DDD524345:DDD524378 CTH524345:CTH524378 CJL524345:CJL524378 BZP524345:BZP524378 BPT524345:BPT524378 BFX524345:BFX524378 AWB524345:AWB524378 AMF524345:AMF524378 ACJ524345:ACJ524378 SN524345:SN524378 IR524345:IR524378 WVD458809:WVD458842 WLH458809:WLH458842 WBL458809:WBL458842 VRP458809:VRP458842 VHT458809:VHT458842 UXX458809:UXX458842 UOB458809:UOB458842 UEF458809:UEF458842 TUJ458809:TUJ458842 TKN458809:TKN458842 TAR458809:TAR458842 SQV458809:SQV458842 SGZ458809:SGZ458842 RXD458809:RXD458842 RNH458809:RNH458842 RDL458809:RDL458842 QTP458809:QTP458842 QJT458809:QJT458842 PZX458809:PZX458842 PQB458809:PQB458842 PGF458809:PGF458842 OWJ458809:OWJ458842 OMN458809:OMN458842 OCR458809:OCR458842 NSV458809:NSV458842 NIZ458809:NIZ458842 MZD458809:MZD458842 MPH458809:MPH458842 MFL458809:MFL458842 LVP458809:LVP458842 LLT458809:LLT458842 LBX458809:LBX458842 KSB458809:KSB458842 KIF458809:KIF458842 JYJ458809:JYJ458842 JON458809:JON458842 JER458809:JER458842 IUV458809:IUV458842 IKZ458809:IKZ458842 IBD458809:IBD458842 HRH458809:HRH458842 HHL458809:HHL458842 GXP458809:GXP458842 GNT458809:GNT458842 GDX458809:GDX458842 FUB458809:FUB458842 FKF458809:FKF458842 FAJ458809:FAJ458842 EQN458809:EQN458842 EGR458809:EGR458842 DWV458809:DWV458842 DMZ458809:DMZ458842 DDD458809:DDD458842 CTH458809:CTH458842 CJL458809:CJL458842 BZP458809:BZP458842 BPT458809:BPT458842 BFX458809:BFX458842 AWB458809:AWB458842 AMF458809:AMF458842 ACJ458809:ACJ458842 SN458809:SN458842 IR458809:IR458842 WVD393273:WVD393306 WLH393273:WLH393306 WBL393273:WBL393306 VRP393273:VRP393306 VHT393273:VHT393306 UXX393273:UXX393306 UOB393273:UOB393306 UEF393273:UEF393306 TUJ393273:TUJ393306 TKN393273:TKN393306 TAR393273:TAR393306 SQV393273:SQV393306 SGZ393273:SGZ393306 RXD393273:RXD393306 RNH393273:RNH393306 RDL393273:RDL393306 QTP393273:QTP393306 QJT393273:QJT393306 PZX393273:PZX393306 PQB393273:PQB393306 PGF393273:PGF393306 OWJ393273:OWJ393306 OMN393273:OMN393306 OCR393273:OCR393306 NSV393273:NSV393306 NIZ393273:NIZ393306 MZD393273:MZD393306 MPH393273:MPH393306 MFL393273:MFL393306 LVP393273:LVP393306 LLT393273:LLT393306 LBX393273:LBX393306 KSB393273:KSB393306 KIF393273:KIF393306 JYJ393273:JYJ393306 JON393273:JON393306 JER393273:JER393306 IUV393273:IUV393306 IKZ393273:IKZ393306 IBD393273:IBD393306 HRH393273:HRH393306 HHL393273:HHL393306 GXP393273:GXP393306 GNT393273:GNT393306 GDX393273:GDX393306 FUB393273:FUB393306 FKF393273:FKF393306 FAJ393273:FAJ393306 EQN393273:EQN393306 EGR393273:EGR393306 DWV393273:DWV393306 DMZ393273:DMZ393306 DDD393273:DDD393306 CTH393273:CTH393306 CJL393273:CJL393306 BZP393273:BZP393306 BPT393273:BPT393306 BFX393273:BFX393306 AWB393273:AWB393306 AMF393273:AMF393306 ACJ393273:ACJ393306 SN393273:SN393306 IR393273:IR393306 WVD327737:WVD327770 WLH327737:WLH327770 WBL327737:WBL327770 VRP327737:VRP327770 VHT327737:VHT327770 UXX327737:UXX327770 UOB327737:UOB327770 UEF327737:UEF327770 TUJ327737:TUJ327770 TKN327737:TKN327770 TAR327737:TAR327770 SQV327737:SQV327770 SGZ327737:SGZ327770 RXD327737:RXD327770 RNH327737:RNH327770 RDL327737:RDL327770 QTP327737:QTP327770 QJT327737:QJT327770 PZX327737:PZX327770 PQB327737:PQB327770 PGF327737:PGF327770 OWJ327737:OWJ327770 OMN327737:OMN327770 OCR327737:OCR327770 NSV327737:NSV327770 NIZ327737:NIZ327770 MZD327737:MZD327770 MPH327737:MPH327770 MFL327737:MFL327770 LVP327737:LVP327770 LLT327737:LLT327770 LBX327737:LBX327770 KSB327737:KSB327770 KIF327737:KIF327770 JYJ327737:JYJ327770 JON327737:JON327770 JER327737:JER327770 IUV327737:IUV327770 IKZ327737:IKZ327770 IBD327737:IBD327770 HRH327737:HRH327770 HHL327737:HHL327770 GXP327737:GXP327770 GNT327737:GNT327770 GDX327737:GDX327770 FUB327737:FUB327770 FKF327737:FKF327770 FAJ327737:FAJ327770 EQN327737:EQN327770 EGR327737:EGR327770 DWV327737:DWV327770 DMZ327737:DMZ327770 DDD327737:DDD327770 CTH327737:CTH327770 CJL327737:CJL327770 BZP327737:BZP327770 BPT327737:BPT327770 BFX327737:BFX327770 AWB327737:AWB327770 AMF327737:AMF327770 ACJ327737:ACJ327770 SN327737:SN327770 IR327737:IR327770 WVD262201:WVD262234 WLH262201:WLH262234 WBL262201:WBL262234 VRP262201:VRP262234 VHT262201:VHT262234 UXX262201:UXX262234 UOB262201:UOB262234 UEF262201:UEF262234 TUJ262201:TUJ262234 TKN262201:TKN262234 TAR262201:TAR262234 SQV262201:SQV262234 SGZ262201:SGZ262234 RXD262201:RXD262234 RNH262201:RNH262234 RDL262201:RDL262234 QTP262201:QTP262234 QJT262201:QJT262234 PZX262201:PZX262234 PQB262201:PQB262234 PGF262201:PGF262234 OWJ262201:OWJ262234 OMN262201:OMN262234 OCR262201:OCR262234 NSV262201:NSV262234 NIZ262201:NIZ262234 MZD262201:MZD262234 MPH262201:MPH262234 MFL262201:MFL262234 LVP262201:LVP262234 LLT262201:LLT262234 LBX262201:LBX262234 KSB262201:KSB262234 KIF262201:KIF262234 JYJ262201:JYJ262234 JON262201:JON262234 JER262201:JER262234 IUV262201:IUV262234 IKZ262201:IKZ262234 IBD262201:IBD262234 HRH262201:HRH262234 HHL262201:HHL262234 GXP262201:GXP262234 GNT262201:GNT262234 GDX262201:GDX262234 FUB262201:FUB262234 FKF262201:FKF262234 FAJ262201:FAJ262234 EQN262201:EQN262234 EGR262201:EGR262234 DWV262201:DWV262234 DMZ262201:DMZ262234 DDD262201:DDD262234 CTH262201:CTH262234 CJL262201:CJL262234 BZP262201:BZP262234 BPT262201:BPT262234 BFX262201:BFX262234 AWB262201:AWB262234 AMF262201:AMF262234 ACJ262201:ACJ262234 SN262201:SN262234 IR262201:IR262234 WVD196665:WVD196698 WLH196665:WLH196698 WBL196665:WBL196698 VRP196665:VRP196698 VHT196665:VHT196698 UXX196665:UXX196698 UOB196665:UOB196698 UEF196665:UEF196698 TUJ196665:TUJ196698 TKN196665:TKN196698 TAR196665:TAR196698 SQV196665:SQV196698 SGZ196665:SGZ196698 RXD196665:RXD196698 RNH196665:RNH196698 RDL196665:RDL196698 QTP196665:QTP196698 QJT196665:QJT196698 PZX196665:PZX196698 PQB196665:PQB196698 PGF196665:PGF196698 OWJ196665:OWJ196698 OMN196665:OMN196698 OCR196665:OCR196698 NSV196665:NSV196698 NIZ196665:NIZ196698 MZD196665:MZD196698 MPH196665:MPH196698 MFL196665:MFL196698 LVP196665:LVP196698 LLT196665:LLT196698 LBX196665:LBX196698 KSB196665:KSB196698 KIF196665:KIF196698 JYJ196665:JYJ196698 JON196665:JON196698 JER196665:JER196698 IUV196665:IUV196698 IKZ196665:IKZ196698 IBD196665:IBD196698 HRH196665:HRH196698 HHL196665:HHL196698 GXP196665:GXP196698 GNT196665:GNT196698 GDX196665:GDX196698 FUB196665:FUB196698 FKF196665:FKF196698 FAJ196665:FAJ196698 EQN196665:EQN196698 EGR196665:EGR196698 DWV196665:DWV196698 DMZ196665:DMZ196698 DDD196665:DDD196698 CTH196665:CTH196698 CJL196665:CJL196698 BZP196665:BZP196698 BPT196665:BPT196698 BFX196665:BFX196698 AWB196665:AWB196698 AMF196665:AMF196698 ACJ196665:ACJ196698 SN196665:SN196698 IR196665:IR196698 WVD131129:WVD131162 WLH131129:WLH131162 WBL131129:WBL131162 VRP131129:VRP131162 VHT131129:VHT131162 UXX131129:UXX131162 UOB131129:UOB131162 UEF131129:UEF131162 TUJ131129:TUJ131162 TKN131129:TKN131162 TAR131129:TAR131162 SQV131129:SQV131162 SGZ131129:SGZ131162 RXD131129:RXD131162 RNH131129:RNH131162 RDL131129:RDL131162 QTP131129:QTP131162 QJT131129:QJT131162 PZX131129:PZX131162 PQB131129:PQB131162 PGF131129:PGF131162 OWJ131129:OWJ131162 OMN131129:OMN131162 OCR131129:OCR131162 NSV131129:NSV131162 NIZ131129:NIZ131162 MZD131129:MZD131162 MPH131129:MPH131162 MFL131129:MFL131162 LVP131129:LVP131162 LLT131129:LLT131162 LBX131129:LBX131162 KSB131129:KSB131162 KIF131129:KIF131162 JYJ131129:JYJ131162 JON131129:JON131162 JER131129:JER131162 IUV131129:IUV131162 IKZ131129:IKZ131162 IBD131129:IBD131162 HRH131129:HRH131162 HHL131129:HHL131162 GXP131129:GXP131162 GNT131129:GNT131162 GDX131129:GDX131162 FUB131129:FUB131162 FKF131129:FKF131162 FAJ131129:FAJ131162 EQN131129:EQN131162 EGR131129:EGR131162 DWV131129:DWV131162 DMZ131129:DMZ131162 DDD131129:DDD131162 CTH131129:CTH131162 CJL131129:CJL131162 BZP131129:BZP131162 BPT131129:BPT131162 BFX131129:BFX131162 AWB131129:AWB131162 AMF131129:AMF131162 ACJ131129:ACJ131162 SN131129:SN131162 IR131129:IR131162 WVD65593:WVD65626 WLH65593:WLH65626 WBL65593:WBL65626 VRP65593:VRP65626 VHT65593:VHT65626 UXX65593:UXX65626 UOB65593:UOB65626 UEF65593:UEF65626 TUJ65593:TUJ65626 TKN65593:TKN65626 TAR65593:TAR65626 SQV65593:SQV65626 SGZ65593:SGZ65626 RXD65593:RXD65626 RNH65593:RNH65626 RDL65593:RDL65626 QTP65593:QTP65626 QJT65593:QJT65626 PZX65593:PZX65626 PQB65593:PQB65626 PGF65593:PGF65626 OWJ65593:OWJ65626 OMN65593:OMN65626 OCR65593:OCR65626 NSV65593:NSV65626 NIZ65593:NIZ65626 MZD65593:MZD65626 MPH65593:MPH65626 MFL65593:MFL65626 LVP65593:LVP65626 LLT65593:LLT65626 LBX65593:LBX65626 KSB65593:KSB65626 KIF65593:KIF65626 JYJ65593:JYJ65626 JON65593:JON65626 JER65593:JER65626 IUV65593:IUV65626 IKZ65593:IKZ65626 IBD65593:IBD65626 HRH65593:HRH65626 HHL65593:HHL65626 GXP65593:GXP65626 GNT65593:GNT65626 GDX65593:GDX65626 FUB65593:FUB65626 FKF65593:FKF65626 FAJ65593:FAJ65626 EQN65593:EQN65626 EGR65593:EGR65626 DWV65593:DWV65626 DMZ65593:DMZ65626 DDD65593:DDD65626 CTH65593:CTH65626 CJL65593:CJL65626 BZP65593:BZP65626 BPT65593:BPT65626 BFX65593:BFX65626 AWB65593:AWB65626 AMF65593:AMF65626 ACJ65593:ACJ65626 SN65593:SN65626 IR65593:IR65626 G983097:G983130 G917561:G917594 G852025:G852058 G786489:G786522 G720953:G720986 G655417:G655450 G589881:G589914 G524345:G524378 G458809:G458842 G393273:G393306 G327737:G327770 G262201:G262234 G196665:G196698 G131129:G131162 G65593:G65626 SN3:SN90 ACJ3:ACJ90 AMF3:AMF90 AWB3:AWB90 BFX3:BFX90 BPT3:BPT90 BZP3:BZP90 CJL3:CJL90 CTH3:CTH90 DDD3:DDD90 DMZ3:DMZ90 DWV3:DWV90 EGR3:EGR90 EQN3:EQN90 FAJ3:FAJ90 FKF3:FKF90 FUB3:FUB90 GDX3:GDX90 GNT3:GNT90 GXP3:GXP90 HHL3:HHL90 HRH3:HRH90 IBD3:IBD90 IKZ3:IKZ90 IUV3:IUV90 JER3:JER90 JON3:JON90 JYJ3:JYJ90 KIF3:KIF90 KSB3:KSB90 LBX3:LBX90 LLT3:LLT90 LVP3:LVP90 MFL3:MFL90 MPH3:MPH90 MZD3:MZD90 NIZ3:NIZ90 NSV3:NSV90 OCR3:OCR90 OMN3:OMN90 OWJ3:OWJ90 PGF3:PGF90 PQB3:PQB90 PZX3:PZX90 QJT3:QJT90 QTP3:QTP90 RDL3:RDL90 RNH3:RNH90 RXD3:RXD90 SGZ3:SGZ90 SQV3:SQV90 TAR3:TAR90 TKN3:TKN90 TUJ3:TUJ90 UEF3:UEF90 UOB3:UOB90 UXX3:UXX90 VHT3:VHT90 VRP3:VRP90 WBL3:WBL90 WLH3:WLH90 WVD3:WVD90 IR3:IR90"/>
    <dataValidation type="decimal" allowBlank="1" showInputMessage="1" showErrorMessage="1" errorTitle="Error en el dato de la celda" error="La estimación de sueldo individual mensual no permite importes en negativo" prompt="Introducir el sueldo base mensual por plaza sin deducciones, si el importe contiene centavos estos se redondean a pesos automaticamente." sqref="WVC983097:WVC983130 WLG983097:WLG983130 WBK983097:WBK983130 VRO983097:VRO983130 VHS983097:VHS983130 UXW983097:UXW983130 UOA983097:UOA983130 UEE983097:UEE983130 TUI983097:TUI983130 TKM983097:TKM983130 TAQ983097:TAQ983130 SQU983097:SQU983130 SGY983097:SGY983130 RXC983097:RXC983130 RNG983097:RNG983130 RDK983097:RDK983130 QTO983097:QTO983130 QJS983097:QJS983130 PZW983097:PZW983130 PQA983097:PQA983130 PGE983097:PGE983130 OWI983097:OWI983130 OMM983097:OMM983130 OCQ983097:OCQ983130 NSU983097:NSU983130 NIY983097:NIY983130 MZC983097:MZC983130 MPG983097:MPG983130 MFK983097:MFK983130 LVO983097:LVO983130 LLS983097:LLS983130 LBW983097:LBW983130 KSA983097:KSA983130 KIE983097:KIE983130 JYI983097:JYI983130 JOM983097:JOM983130 JEQ983097:JEQ983130 IUU983097:IUU983130 IKY983097:IKY983130 IBC983097:IBC983130 HRG983097:HRG983130 HHK983097:HHK983130 GXO983097:GXO983130 GNS983097:GNS983130 GDW983097:GDW983130 FUA983097:FUA983130 FKE983097:FKE983130 FAI983097:FAI983130 EQM983097:EQM983130 EGQ983097:EGQ983130 DWU983097:DWU983130 DMY983097:DMY983130 DDC983097:DDC983130 CTG983097:CTG983130 CJK983097:CJK983130 BZO983097:BZO983130 BPS983097:BPS983130 BFW983097:BFW983130 AWA983097:AWA983130 AME983097:AME983130 ACI983097:ACI983130 SM983097:SM983130 IQ983097:IQ983130 WVC917561:WVC917594 WLG917561:WLG917594 WBK917561:WBK917594 VRO917561:VRO917594 VHS917561:VHS917594 UXW917561:UXW917594 UOA917561:UOA917594 UEE917561:UEE917594 TUI917561:TUI917594 TKM917561:TKM917594 TAQ917561:TAQ917594 SQU917561:SQU917594 SGY917561:SGY917594 RXC917561:RXC917594 RNG917561:RNG917594 RDK917561:RDK917594 QTO917561:QTO917594 QJS917561:QJS917594 PZW917561:PZW917594 PQA917561:PQA917594 PGE917561:PGE917594 OWI917561:OWI917594 OMM917561:OMM917594 OCQ917561:OCQ917594 NSU917561:NSU917594 NIY917561:NIY917594 MZC917561:MZC917594 MPG917561:MPG917594 MFK917561:MFK917594 LVO917561:LVO917594 LLS917561:LLS917594 LBW917561:LBW917594 KSA917561:KSA917594 KIE917561:KIE917594 JYI917561:JYI917594 JOM917561:JOM917594 JEQ917561:JEQ917594 IUU917561:IUU917594 IKY917561:IKY917594 IBC917561:IBC917594 HRG917561:HRG917594 HHK917561:HHK917594 GXO917561:GXO917594 GNS917561:GNS917594 GDW917561:GDW917594 FUA917561:FUA917594 FKE917561:FKE917594 FAI917561:FAI917594 EQM917561:EQM917594 EGQ917561:EGQ917594 DWU917561:DWU917594 DMY917561:DMY917594 DDC917561:DDC917594 CTG917561:CTG917594 CJK917561:CJK917594 BZO917561:BZO917594 BPS917561:BPS917594 BFW917561:BFW917594 AWA917561:AWA917594 AME917561:AME917594 ACI917561:ACI917594 SM917561:SM917594 IQ917561:IQ917594 WVC852025:WVC852058 WLG852025:WLG852058 WBK852025:WBK852058 VRO852025:VRO852058 VHS852025:VHS852058 UXW852025:UXW852058 UOA852025:UOA852058 UEE852025:UEE852058 TUI852025:TUI852058 TKM852025:TKM852058 TAQ852025:TAQ852058 SQU852025:SQU852058 SGY852025:SGY852058 RXC852025:RXC852058 RNG852025:RNG852058 RDK852025:RDK852058 QTO852025:QTO852058 QJS852025:QJS852058 PZW852025:PZW852058 PQA852025:PQA852058 PGE852025:PGE852058 OWI852025:OWI852058 OMM852025:OMM852058 OCQ852025:OCQ852058 NSU852025:NSU852058 NIY852025:NIY852058 MZC852025:MZC852058 MPG852025:MPG852058 MFK852025:MFK852058 LVO852025:LVO852058 LLS852025:LLS852058 LBW852025:LBW852058 KSA852025:KSA852058 KIE852025:KIE852058 JYI852025:JYI852058 JOM852025:JOM852058 JEQ852025:JEQ852058 IUU852025:IUU852058 IKY852025:IKY852058 IBC852025:IBC852058 HRG852025:HRG852058 HHK852025:HHK852058 GXO852025:GXO852058 GNS852025:GNS852058 GDW852025:GDW852058 FUA852025:FUA852058 FKE852025:FKE852058 FAI852025:FAI852058 EQM852025:EQM852058 EGQ852025:EGQ852058 DWU852025:DWU852058 DMY852025:DMY852058 DDC852025:DDC852058 CTG852025:CTG852058 CJK852025:CJK852058 BZO852025:BZO852058 BPS852025:BPS852058 BFW852025:BFW852058 AWA852025:AWA852058 AME852025:AME852058 ACI852025:ACI852058 SM852025:SM852058 IQ852025:IQ852058 WVC786489:WVC786522 WLG786489:WLG786522 WBK786489:WBK786522 VRO786489:VRO786522 VHS786489:VHS786522 UXW786489:UXW786522 UOA786489:UOA786522 UEE786489:UEE786522 TUI786489:TUI786522 TKM786489:TKM786522 TAQ786489:TAQ786522 SQU786489:SQU786522 SGY786489:SGY786522 RXC786489:RXC786522 RNG786489:RNG786522 RDK786489:RDK786522 QTO786489:QTO786522 QJS786489:QJS786522 PZW786489:PZW786522 PQA786489:PQA786522 PGE786489:PGE786522 OWI786489:OWI786522 OMM786489:OMM786522 OCQ786489:OCQ786522 NSU786489:NSU786522 NIY786489:NIY786522 MZC786489:MZC786522 MPG786489:MPG786522 MFK786489:MFK786522 LVO786489:LVO786522 LLS786489:LLS786522 LBW786489:LBW786522 KSA786489:KSA786522 KIE786489:KIE786522 JYI786489:JYI786522 JOM786489:JOM786522 JEQ786489:JEQ786522 IUU786489:IUU786522 IKY786489:IKY786522 IBC786489:IBC786522 HRG786489:HRG786522 HHK786489:HHK786522 GXO786489:GXO786522 GNS786489:GNS786522 GDW786489:GDW786522 FUA786489:FUA786522 FKE786489:FKE786522 FAI786489:FAI786522 EQM786489:EQM786522 EGQ786489:EGQ786522 DWU786489:DWU786522 DMY786489:DMY786522 DDC786489:DDC786522 CTG786489:CTG786522 CJK786489:CJK786522 BZO786489:BZO786522 BPS786489:BPS786522 BFW786489:BFW786522 AWA786489:AWA786522 AME786489:AME786522 ACI786489:ACI786522 SM786489:SM786522 IQ786489:IQ786522 WVC720953:WVC720986 WLG720953:WLG720986 WBK720953:WBK720986 VRO720953:VRO720986 VHS720953:VHS720986 UXW720953:UXW720986 UOA720953:UOA720986 UEE720953:UEE720986 TUI720953:TUI720986 TKM720953:TKM720986 TAQ720953:TAQ720986 SQU720953:SQU720986 SGY720953:SGY720986 RXC720953:RXC720986 RNG720953:RNG720986 RDK720953:RDK720986 QTO720953:QTO720986 QJS720953:QJS720986 PZW720953:PZW720986 PQA720953:PQA720986 PGE720953:PGE720986 OWI720953:OWI720986 OMM720953:OMM720986 OCQ720953:OCQ720986 NSU720953:NSU720986 NIY720953:NIY720986 MZC720953:MZC720986 MPG720953:MPG720986 MFK720953:MFK720986 LVO720953:LVO720986 LLS720953:LLS720986 LBW720953:LBW720986 KSA720953:KSA720986 KIE720953:KIE720986 JYI720953:JYI720986 JOM720953:JOM720986 JEQ720953:JEQ720986 IUU720953:IUU720986 IKY720953:IKY720986 IBC720953:IBC720986 HRG720953:HRG720986 HHK720953:HHK720986 GXO720953:GXO720986 GNS720953:GNS720986 GDW720953:GDW720986 FUA720953:FUA720986 FKE720953:FKE720986 FAI720953:FAI720986 EQM720953:EQM720986 EGQ720953:EGQ720986 DWU720953:DWU720986 DMY720953:DMY720986 DDC720953:DDC720986 CTG720953:CTG720986 CJK720953:CJK720986 BZO720953:BZO720986 BPS720953:BPS720986 BFW720953:BFW720986 AWA720953:AWA720986 AME720953:AME720986 ACI720953:ACI720986 SM720953:SM720986 IQ720953:IQ720986 WVC655417:WVC655450 WLG655417:WLG655450 WBK655417:WBK655450 VRO655417:VRO655450 VHS655417:VHS655450 UXW655417:UXW655450 UOA655417:UOA655450 UEE655417:UEE655450 TUI655417:TUI655450 TKM655417:TKM655450 TAQ655417:TAQ655450 SQU655417:SQU655450 SGY655417:SGY655450 RXC655417:RXC655450 RNG655417:RNG655450 RDK655417:RDK655450 QTO655417:QTO655450 QJS655417:QJS655450 PZW655417:PZW655450 PQA655417:PQA655450 PGE655417:PGE655450 OWI655417:OWI655450 OMM655417:OMM655450 OCQ655417:OCQ655450 NSU655417:NSU655450 NIY655417:NIY655450 MZC655417:MZC655450 MPG655417:MPG655450 MFK655417:MFK655450 LVO655417:LVO655450 LLS655417:LLS655450 LBW655417:LBW655450 KSA655417:KSA655450 KIE655417:KIE655450 JYI655417:JYI655450 JOM655417:JOM655450 JEQ655417:JEQ655450 IUU655417:IUU655450 IKY655417:IKY655450 IBC655417:IBC655450 HRG655417:HRG655450 HHK655417:HHK655450 GXO655417:GXO655450 GNS655417:GNS655450 GDW655417:GDW655450 FUA655417:FUA655450 FKE655417:FKE655450 FAI655417:FAI655450 EQM655417:EQM655450 EGQ655417:EGQ655450 DWU655417:DWU655450 DMY655417:DMY655450 DDC655417:DDC655450 CTG655417:CTG655450 CJK655417:CJK655450 BZO655417:BZO655450 BPS655417:BPS655450 BFW655417:BFW655450 AWA655417:AWA655450 AME655417:AME655450 ACI655417:ACI655450 SM655417:SM655450 IQ655417:IQ655450 WVC589881:WVC589914 WLG589881:WLG589914 WBK589881:WBK589914 VRO589881:VRO589914 VHS589881:VHS589914 UXW589881:UXW589914 UOA589881:UOA589914 UEE589881:UEE589914 TUI589881:TUI589914 TKM589881:TKM589914 TAQ589881:TAQ589914 SQU589881:SQU589914 SGY589881:SGY589914 RXC589881:RXC589914 RNG589881:RNG589914 RDK589881:RDK589914 QTO589881:QTO589914 QJS589881:QJS589914 PZW589881:PZW589914 PQA589881:PQA589914 PGE589881:PGE589914 OWI589881:OWI589914 OMM589881:OMM589914 OCQ589881:OCQ589914 NSU589881:NSU589914 NIY589881:NIY589914 MZC589881:MZC589914 MPG589881:MPG589914 MFK589881:MFK589914 LVO589881:LVO589914 LLS589881:LLS589914 LBW589881:LBW589914 KSA589881:KSA589914 KIE589881:KIE589914 JYI589881:JYI589914 JOM589881:JOM589914 JEQ589881:JEQ589914 IUU589881:IUU589914 IKY589881:IKY589914 IBC589881:IBC589914 HRG589881:HRG589914 HHK589881:HHK589914 GXO589881:GXO589914 GNS589881:GNS589914 GDW589881:GDW589914 FUA589881:FUA589914 FKE589881:FKE589914 FAI589881:FAI589914 EQM589881:EQM589914 EGQ589881:EGQ589914 DWU589881:DWU589914 DMY589881:DMY589914 DDC589881:DDC589914 CTG589881:CTG589914 CJK589881:CJK589914 BZO589881:BZO589914 BPS589881:BPS589914 BFW589881:BFW589914 AWA589881:AWA589914 AME589881:AME589914 ACI589881:ACI589914 SM589881:SM589914 IQ589881:IQ589914 WVC524345:WVC524378 WLG524345:WLG524378 WBK524345:WBK524378 VRO524345:VRO524378 VHS524345:VHS524378 UXW524345:UXW524378 UOA524345:UOA524378 UEE524345:UEE524378 TUI524345:TUI524378 TKM524345:TKM524378 TAQ524345:TAQ524378 SQU524345:SQU524378 SGY524345:SGY524378 RXC524345:RXC524378 RNG524345:RNG524378 RDK524345:RDK524378 QTO524345:QTO524378 QJS524345:QJS524378 PZW524345:PZW524378 PQA524345:PQA524378 PGE524345:PGE524378 OWI524345:OWI524378 OMM524345:OMM524378 OCQ524345:OCQ524378 NSU524345:NSU524378 NIY524345:NIY524378 MZC524345:MZC524378 MPG524345:MPG524378 MFK524345:MFK524378 LVO524345:LVO524378 LLS524345:LLS524378 LBW524345:LBW524378 KSA524345:KSA524378 KIE524345:KIE524378 JYI524345:JYI524378 JOM524345:JOM524378 JEQ524345:JEQ524378 IUU524345:IUU524378 IKY524345:IKY524378 IBC524345:IBC524378 HRG524345:HRG524378 HHK524345:HHK524378 GXO524345:GXO524378 GNS524345:GNS524378 GDW524345:GDW524378 FUA524345:FUA524378 FKE524345:FKE524378 FAI524345:FAI524378 EQM524345:EQM524378 EGQ524345:EGQ524378 DWU524345:DWU524378 DMY524345:DMY524378 DDC524345:DDC524378 CTG524345:CTG524378 CJK524345:CJK524378 BZO524345:BZO524378 BPS524345:BPS524378 BFW524345:BFW524378 AWA524345:AWA524378 AME524345:AME524378 ACI524345:ACI524378 SM524345:SM524378 IQ524345:IQ524378 WVC458809:WVC458842 WLG458809:WLG458842 WBK458809:WBK458842 VRO458809:VRO458842 VHS458809:VHS458842 UXW458809:UXW458842 UOA458809:UOA458842 UEE458809:UEE458842 TUI458809:TUI458842 TKM458809:TKM458842 TAQ458809:TAQ458842 SQU458809:SQU458842 SGY458809:SGY458842 RXC458809:RXC458842 RNG458809:RNG458842 RDK458809:RDK458842 QTO458809:QTO458842 QJS458809:QJS458842 PZW458809:PZW458842 PQA458809:PQA458842 PGE458809:PGE458842 OWI458809:OWI458842 OMM458809:OMM458842 OCQ458809:OCQ458842 NSU458809:NSU458842 NIY458809:NIY458842 MZC458809:MZC458842 MPG458809:MPG458842 MFK458809:MFK458842 LVO458809:LVO458842 LLS458809:LLS458842 LBW458809:LBW458842 KSA458809:KSA458842 KIE458809:KIE458842 JYI458809:JYI458842 JOM458809:JOM458842 JEQ458809:JEQ458842 IUU458809:IUU458842 IKY458809:IKY458842 IBC458809:IBC458842 HRG458809:HRG458842 HHK458809:HHK458842 GXO458809:GXO458842 GNS458809:GNS458842 GDW458809:GDW458842 FUA458809:FUA458842 FKE458809:FKE458842 FAI458809:FAI458842 EQM458809:EQM458842 EGQ458809:EGQ458842 DWU458809:DWU458842 DMY458809:DMY458842 DDC458809:DDC458842 CTG458809:CTG458842 CJK458809:CJK458842 BZO458809:BZO458842 BPS458809:BPS458842 BFW458809:BFW458842 AWA458809:AWA458842 AME458809:AME458842 ACI458809:ACI458842 SM458809:SM458842 IQ458809:IQ458842 WVC393273:WVC393306 WLG393273:WLG393306 WBK393273:WBK393306 VRO393273:VRO393306 VHS393273:VHS393306 UXW393273:UXW393306 UOA393273:UOA393306 UEE393273:UEE393306 TUI393273:TUI393306 TKM393273:TKM393306 TAQ393273:TAQ393306 SQU393273:SQU393306 SGY393273:SGY393306 RXC393273:RXC393306 RNG393273:RNG393306 RDK393273:RDK393306 QTO393273:QTO393306 QJS393273:QJS393306 PZW393273:PZW393306 PQA393273:PQA393306 PGE393273:PGE393306 OWI393273:OWI393306 OMM393273:OMM393306 OCQ393273:OCQ393306 NSU393273:NSU393306 NIY393273:NIY393306 MZC393273:MZC393306 MPG393273:MPG393306 MFK393273:MFK393306 LVO393273:LVO393306 LLS393273:LLS393306 LBW393273:LBW393306 KSA393273:KSA393306 KIE393273:KIE393306 JYI393273:JYI393306 JOM393273:JOM393306 JEQ393273:JEQ393306 IUU393273:IUU393306 IKY393273:IKY393306 IBC393273:IBC393306 HRG393273:HRG393306 HHK393273:HHK393306 GXO393273:GXO393306 GNS393273:GNS393306 GDW393273:GDW393306 FUA393273:FUA393306 FKE393273:FKE393306 FAI393273:FAI393306 EQM393273:EQM393306 EGQ393273:EGQ393306 DWU393273:DWU393306 DMY393273:DMY393306 DDC393273:DDC393306 CTG393273:CTG393306 CJK393273:CJK393306 BZO393273:BZO393306 BPS393273:BPS393306 BFW393273:BFW393306 AWA393273:AWA393306 AME393273:AME393306 ACI393273:ACI393306 SM393273:SM393306 IQ393273:IQ393306 WVC327737:WVC327770 WLG327737:WLG327770 WBK327737:WBK327770 VRO327737:VRO327770 VHS327737:VHS327770 UXW327737:UXW327770 UOA327737:UOA327770 UEE327737:UEE327770 TUI327737:TUI327770 TKM327737:TKM327770 TAQ327737:TAQ327770 SQU327737:SQU327770 SGY327737:SGY327770 RXC327737:RXC327770 RNG327737:RNG327770 RDK327737:RDK327770 QTO327737:QTO327770 QJS327737:QJS327770 PZW327737:PZW327770 PQA327737:PQA327770 PGE327737:PGE327770 OWI327737:OWI327770 OMM327737:OMM327770 OCQ327737:OCQ327770 NSU327737:NSU327770 NIY327737:NIY327770 MZC327737:MZC327770 MPG327737:MPG327770 MFK327737:MFK327770 LVO327737:LVO327770 LLS327737:LLS327770 LBW327737:LBW327770 KSA327737:KSA327770 KIE327737:KIE327770 JYI327737:JYI327770 JOM327737:JOM327770 JEQ327737:JEQ327770 IUU327737:IUU327770 IKY327737:IKY327770 IBC327737:IBC327770 HRG327737:HRG327770 HHK327737:HHK327770 GXO327737:GXO327770 GNS327737:GNS327770 GDW327737:GDW327770 FUA327737:FUA327770 FKE327737:FKE327770 FAI327737:FAI327770 EQM327737:EQM327770 EGQ327737:EGQ327770 DWU327737:DWU327770 DMY327737:DMY327770 DDC327737:DDC327770 CTG327737:CTG327770 CJK327737:CJK327770 BZO327737:BZO327770 BPS327737:BPS327770 BFW327737:BFW327770 AWA327737:AWA327770 AME327737:AME327770 ACI327737:ACI327770 SM327737:SM327770 IQ327737:IQ327770 WVC262201:WVC262234 WLG262201:WLG262234 WBK262201:WBK262234 VRO262201:VRO262234 VHS262201:VHS262234 UXW262201:UXW262234 UOA262201:UOA262234 UEE262201:UEE262234 TUI262201:TUI262234 TKM262201:TKM262234 TAQ262201:TAQ262234 SQU262201:SQU262234 SGY262201:SGY262234 RXC262201:RXC262234 RNG262201:RNG262234 RDK262201:RDK262234 QTO262201:QTO262234 QJS262201:QJS262234 PZW262201:PZW262234 PQA262201:PQA262234 PGE262201:PGE262234 OWI262201:OWI262234 OMM262201:OMM262234 OCQ262201:OCQ262234 NSU262201:NSU262234 NIY262201:NIY262234 MZC262201:MZC262234 MPG262201:MPG262234 MFK262201:MFK262234 LVO262201:LVO262234 LLS262201:LLS262234 LBW262201:LBW262234 KSA262201:KSA262234 KIE262201:KIE262234 JYI262201:JYI262234 JOM262201:JOM262234 JEQ262201:JEQ262234 IUU262201:IUU262234 IKY262201:IKY262234 IBC262201:IBC262234 HRG262201:HRG262234 HHK262201:HHK262234 GXO262201:GXO262234 GNS262201:GNS262234 GDW262201:GDW262234 FUA262201:FUA262234 FKE262201:FKE262234 FAI262201:FAI262234 EQM262201:EQM262234 EGQ262201:EGQ262234 DWU262201:DWU262234 DMY262201:DMY262234 DDC262201:DDC262234 CTG262201:CTG262234 CJK262201:CJK262234 BZO262201:BZO262234 BPS262201:BPS262234 BFW262201:BFW262234 AWA262201:AWA262234 AME262201:AME262234 ACI262201:ACI262234 SM262201:SM262234 IQ262201:IQ262234 WVC196665:WVC196698 WLG196665:WLG196698 WBK196665:WBK196698 VRO196665:VRO196698 VHS196665:VHS196698 UXW196665:UXW196698 UOA196665:UOA196698 UEE196665:UEE196698 TUI196665:TUI196698 TKM196665:TKM196698 TAQ196665:TAQ196698 SQU196665:SQU196698 SGY196665:SGY196698 RXC196665:RXC196698 RNG196665:RNG196698 RDK196665:RDK196698 QTO196665:QTO196698 QJS196665:QJS196698 PZW196665:PZW196698 PQA196665:PQA196698 PGE196665:PGE196698 OWI196665:OWI196698 OMM196665:OMM196698 OCQ196665:OCQ196698 NSU196665:NSU196698 NIY196665:NIY196698 MZC196665:MZC196698 MPG196665:MPG196698 MFK196665:MFK196698 LVO196665:LVO196698 LLS196665:LLS196698 LBW196665:LBW196698 KSA196665:KSA196698 KIE196665:KIE196698 JYI196665:JYI196698 JOM196665:JOM196698 JEQ196665:JEQ196698 IUU196665:IUU196698 IKY196665:IKY196698 IBC196665:IBC196698 HRG196665:HRG196698 HHK196665:HHK196698 GXO196665:GXO196698 GNS196665:GNS196698 GDW196665:GDW196698 FUA196665:FUA196698 FKE196665:FKE196698 FAI196665:FAI196698 EQM196665:EQM196698 EGQ196665:EGQ196698 DWU196665:DWU196698 DMY196665:DMY196698 DDC196665:DDC196698 CTG196665:CTG196698 CJK196665:CJK196698 BZO196665:BZO196698 BPS196665:BPS196698 BFW196665:BFW196698 AWA196665:AWA196698 AME196665:AME196698 ACI196665:ACI196698 SM196665:SM196698 IQ196665:IQ196698 WVC131129:WVC131162 WLG131129:WLG131162 WBK131129:WBK131162 VRO131129:VRO131162 VHS131129:VHS131162 UXW131129:UXW131162 UOA131129:UOA131162 UEE131129:UEE131162 TUI131129:TUI131162 TKM131129:TKM131162 TAQ131129:TAQ131162 SQU131129:SQU131162 SGY131129:SGY131162 RXC131129:RXC131162 RNG131129:RNG131162 RDK131129:RDK131162 QTO131129:QTO131162 QJS131129:QJS131162 PZW131129:PZW131162 PQA131129:PQA131162 PGE131129:PGE131162 OWI131129:OWI131162 OMM131129:OMM131162 OCQ131129:OCQ131162 NSU131129:NSU131162 NIY131129:NIY131162 MZC131129:MZC131162 MPG131129:MPG131162 MFK131129:MFK131162 LVO131129:LVO131162 LLS131129:LLS131162 LBW131129:LBW131162 KSA131129:KSA131162 KIE131129:KIE131162 JYI131129:JYI131162 JOM131129:JOM131162 JEQ131129:JEQ131162 IUU131129:IUU131162 IKY131129:IKY131162 IBC131129:IBC131162 HRG131129:HRG131162 HHK131129:HHK131162 GXO131129:GXO131162 GNS131129:GNS131162 GDW131129:GDW131162 FUA131129:FUA131162 FKE131129:FKE131162 FAI131129:FAI131162 EQM131129:EQM131162 EGQ131129:EGQ131162 DWU131129:DWU131162 DMY131129:DMY131162 DDC131129:DDC131162 CTG131129:CTG131162 CJK131129:CJK131162 BZO131129:BZO131162 BPS131129:BPS131162 BFW131129:BFW131162 AWA131129:AWA131162 AME131129:AME131162 ACI131129:ACI131162 SM131129:SM131162 IQ131129:IQ131162 WVC65593:WVC65626 WLG65593:WLG65626 WBK65593:WBK65626 VRO65593:VRO65626 VHS65593:VHS65626 UXW65593:UXW65626 UOA65593:UOA65626 UEE65593:UEE65626 TUI65593:TUI65626 TKM65593:TKM65626 TAQ65593:TAQ65626 SQU65593:SQU65626 SGY65593:SGY65626 RXC65593:RXC65626 RNG65593:RNG65626 RDK65593:RDK65626 QTO65593:QTO65626 QJS65593:QJS65626 PZW65593:PZW65626 PQA65593:PQA65626 PGE65593:PGE65626 OWI65593:OWI65626 OMM65593:OMM65626 OCQ65593:OCQ65626 NSU65593:NSU65626 NIY65593:NIY65626 MZC65593:MZC65626 MPG65593:MPG65626 MFK65593:MFK65626 LVO65593:LVO65626 LLS65593:LLS65626 LBW65593:LBW65626 KSA65593:KSA65626 KIE65593:KIE65626 JYI65593:JYI65626 JOM65593:JOM65626 JEQ65593:JEQ65626 IUU65593:IUU65626 IKY65593:IKY65626 IBC65593:IBC65626 HRG65593:HRG65626 HHK65593:HHK65626 GXO65593:GXO65626 GNS65593:GNS65626 GDW65593:GDW65626 FUA65593:FUA65626 FKE65593:FKE65626 FAI65593:FAI65626 EQM65593:EQM65626 EGQ65593:EGQ65626 DWU65593:DWU65626 DMY65593:DMY65626 DDC65593:DDC65626 CTG65593:CTG65626 CJK65593:CJK65626 BZO65593:BZO65626 BPS65593:BPS65626 BFW65593:BFW65626 AWA65593:AWA65626 AME65593:AME65626 ACI65593:ACI65626 SM65593:SM65626 IQ65593:IQ65626 F983097:F983130 F917561:F917594 F852025:F852058 F786489:F786522 F720953:F720986 F655417:F655450 F589881:F589914 F524345:F524378 F458809:F458842 F393273:F393306 F327737:F327770 F262201:F262234 F196665:F196698 F131129:F131162 F65593:F65626 SM3:SM90 ACI3:ACI90 AME3:AME90 AWA3:AWA90 BFW3:BFW90 BPS3:BPS90 BZO3:BZO90 CJK3:CJK90 CTG3:CTG90 DDC3:DDC90 DMY3:DMY90 DWU3:DWU90 EGQ3:EGQ90 EQM3:EQM90 FAI3:FAI90 FKE3:FKE90 FUA3:FUA90 GDW3:GDW90 GNS3:GNS90 GXO3:GXO90 HHK3:HHK90 HRG3:HRG90 IBC3:IBC90 IKY3:IKY90 IUU3:IUU90 JEQ3:JEQ90 JOM3:JOM90 JYI3:JYI90 KIE3:KIE90 KSA3:KSA90 LBW3:LBW90 LLS3:LLS90 LVO3:LVO90 MFK3:MFK90 MPG3:MPG90 MZC3:MZC90 NIY3:NIY90 NSU3:NSU90 OCQ3:OCQ90 OMM3:OMM90 OWI3:OWI90 PGE3:PGE90 PQA3:PQA90 PZW3:PZW90 QJS3:QJS90 QTO3:QTO90 RDK3:RDK90 RNG3:RNG90 RXC3:RXC90 SGY3:SGY90 SQU3:SQU90 TAQ3:TAQ90 TKM3:TKM90 TUI3:TUI90 UEE3:UEE90 UOA3:UOA90 UXW3:UXW90 VHS3:VHS90 VRO3:VRO90 WBK3:WBK90 WLG3:WLG90 WVC3:WVC90 IQ3:IQ90">
      <formula1>0</formula1>
      <formula2>1000000</formula2>
    </dataValidation>
    <dataValidation type="whole" allowBlank="1" showInputMessage="1" showErrorMessage="1" errorTitle="Error en el dato de la celda" error="La cantidad a ingresar solo permite datos en el rango comprendido del 0 al 500." prompt="La jornada se determina multiplicando las horas a trabajar al día por los días de la semana que se laboran (ejem: 8 horas díarias, de lunes a viernes 8 x 5 = 40)" sqref="WUY983097:WUY983130 WLC983097:WLC983130 WBG983097:WBG983130 VRK983097:VRK983130 VHO983097:VHO983130 UXS983097:UXS983130 UNW983097:UNW983130 UEA983097:UEA983130 TUE983097:TUE983130 TKI983097:TKI983130 TAM983097:TAM983130 SQQ983097:SQQ983130 SGU983097:SGU983130 RWY983097:RWY983130 RNC983097:RNC983130 RDG983097:RDG983130 QTK983097:QTK983130 QJO983097:QJO983130 PZS983097:PZS983130 PPW983097:PPW983130 PGA983097:PGA983130 OWE983097:OWE983130 OMI983097:OMI983130 OCM983097:OCM983130 NSQ983097:NSQ983130 NIU983097:NIU983130 MYY983097:MYY983130 MPC983097:MPC983130 MFG983097:MFG983130 LVK983097:LVK983130 LLO983097:LLO983130 LBS983097:LBS983130 KRW983097:KRW983130 KIA983097:KIA983130 JYE983097:JYE983130 JOI983097:JOI983130 JEM983097:JEM983130 IUQ983097:IUQ983130 IKU983097:IKU983130 IAY983097:IAY983130 HRC983097:HRC983130 HHG983097:HHG983130 GXK983097:GXK983130 GNO983097:GNO983130 GDS983097:GDS983130 FTW983097:FTW983130 FKA983097:FKA983130 FAE983097:FAE983130 EQI983097:EQI983130 EGM983097:EGM983130 DWQ983097:DWQ983130 DMU983097:DMU983130 DCY983097:DCY983130 CTC983097:CTC983130 CJG983097:CJG983130 BZK983097:BZK983130 BPO983097:BPO983130 BFS983097:BFS983130 AVW983097:AVW983130 AMA983097:AMA983130 ACE983097:ACE983130 SI983097:SI983130 IM983097:IM983130 WUY917561:WUY917594 WLC917561:WLC917594 WBG917561:WBG917594 VRK917561:VRK917594 VHO917561:VHO917594 UXS917561:UXS917594 UNW917561:UNW917594 UEA917561:UEA917594 TUE917561:TUE917594 TKI917561:TKI917594 TAM917561:TAM917594 SQQ917561:SQQ917594 SGU917561:SGU917594 RWY917561:RWY917594 RNC917561:RNC917594 RDG917561:RDG917594 QTK917561:QTK917594 QJO917561:QJO917594 PZS917561:PZS917594 PPW917561:PPW917594 PGA917561:PGA917594 OWE917561:OWE917594 OMI917561:OMI917594 OCM917561:OCM917594 NSQ917561:NSQ917594 NIU917561:NIU917594 MYY917561:MYY917594 MPC917561:MPC917594 MFG917561:MFG917594 LVK917561:LVK917594 LLO917561:LLO917594 LBS917561:LBS917594 KRW917561:KRW917594 KIA917561:KIA917594 JYE917561:JYE917594 JOI917561:JOI917594 JEM917561:JEM917594 IUQ917561:IUQ917594 IKU917561:IKU917594 IAY917561:IAY917594 HRC917561:HRC917594 HHG917561:HHG917594 GXK917561:GXK917594 GNO917561:GNO917594 GDS917561:GDS917594 FTW917561:FTW917594 FKA917561:FKA917594 FAE917561:FAE917594 EQI917561:EQI917594 EGM917561:EGM917594 DWQ917561:DWQ917594 DMU917561:DMU917594 DCY917561:DCY917594 CTC917561:CTC917594 CJG917561:CJG917594 BZK917561:BZK917594 BPO917561:BPO917594 BFS917561:BFS917594 AVW917561:AVW917594 AMA917561:AMA917594 ACE917561:ACE917594 SI917561:SI917594 IM917561:IM917594 WUY852025:WUY852058 WLC852025:WLC852058 WBG852025:WBG852058 VRK852025:VRK852058 VHO852025:VHO852058 UXS852025:UXS852058 UNW852025:UNW852058 UEA852025:UEA852058 TUE852025:TUE852058 TKI852025:TKI852058 TAM852025:TAM852058 SQQ852025:SQQ852058 SGU852025:SGU852058 RWY852025:RWY852058 RNC852025:RNC852058 RDG852025:RDG852058 QTK852025:QTK852058 QJO852025:QJO852058 PZS852025:PZS852058 PPW852025:PPW852058 PGA852025:PGA852058 OWE852025:OWE852058 OMI852025:OMI852058 OCM852025:OCM852058 NSQ852025:NSQ852058 NIU852025:NIU852058 MYY852025:MYY852058 MPC852025:MPC852058 MFG852025:MFG852058 LVK852025:LVK852058 LLO852025:LLO852058 LBS852025:LBS852058 KRW852025:KRW852058 KIA852025:KIA852058 JYE852025:JYE852058 JOI852025:JOI852058 JEM852025:JEM852058 IUQ852025:IUQ852058 IKU852025:IKU852058 IAY852025:IAY852058 HRC852025:HRC852058 HHG852025:HHG852058 GXK852025:GXK852058 GNO852025:GNO852058 GDS852025:GDS852058 FTW852025:FTW852058 FKA852025:FKA852058 FAE852025:FAE852058 EQI852025:EQI852058 EGM852025:EGM852058 DWQ852025:DWQ852058 DMU852025:DMU852058 DCY852025:DCY852058 CTC852025:CTC852058 CJG852025:CJG852058 BZK852025:BZK852058 BPO852025:BPO852058 BFS852025:BFS852058 AVW852025:AVW852058 AMA852025:AMA852058 ACE852025:ACE852058 SI852025:SI852058 IM852025:IM852058 WUY786489:WUY786522 WLC786489:WLC786522 WBG786489:WBG786522 VRK786489:VRK786522 VHO786489:VHO786522 UXS786489:UXS786522 UNW786489:UNW786522 UEA786489:UEA786522 TUE786489:TUE786522 TKI786489:TKI786522 TAM786489:TAM786522 SQQ786489:SQQ786522 SGU786489:SGU786522 RWY786489:RWY786522 RNC786489:RNC786522 RDG786489:RDG786522 QTK786489:QTK786522 QJO786489:QJO786522 PZS786489:PZS786522 PPW786489:PPW786522 PGA786489:PGA786522 OWE786489:OWE786522 OMI786489:OMI786522 OCM786489:OCM786522 NSQ786489:NSQ786522 NIU786489:NIU786522 MYY786489:MYY786522 MPC786489:MPC786522 MFG786489:MFG786522 LVK786489:LVK786522 LLO786489:LLO786522 LBS786489:LBS786522 KRW786489:KRW786522 KIA786489:KIA786522 JYE786489:JYE786522 JOI786489:JOI786522 JEM786489:JEM786522 IUQ786489:IUQ786522 IKU786489:IKU786522 IAY786489:IAY786522 HRC786489:HRC786522 HHG786489:HHG786522 GXK786489:GXK786522 GNO786489:GNO786522 GDS786489:GDS786522 FTW786489:FTW786522 FKA786489:FKA786522 FAE786489:FAE786522 EQI786489:EQI786522 EGM786489:EGM786522 DWQ786489:DWQ786522 DMU786489:DMU786522 DCY786489:DCY786522 CTC786489:CTC786522 CJG786489:CJG786522 BZK786489:BZK786522 BPO786489:BPO786522 BFS786489:BFS786522 AVW786489:AVW786522 AMA786489:AMA786522 ACE786489:ACE786522 SI786489:SI786522 IM786489:IM786522 WUY720953:WUY720986 WLC720953:WLC720986 WBG720953:WBG720986 VRK720953:VRK720986 VHO720953:VHO720986 UXS720953:UXS720986 UNW720953:UNW720986 UEA720953:UEA720986 TUE720953:TUE720986 TKI720953:TKI720986 TAM720953:TAM720986 SQQ720953:SQQ720986 SGU720953:SGU720986 RWY720953:RWY720986 RNC720953:RNC720986 RDG720953:RDG720986 QTK720953:QTK720986 QJO720953:QJO720986 PZS720953:PZS720986 PPW720953:PPW720986 PGA720953:PGA720986 OWE720953:OWE720986 OMI720953:OMI720986 OCM720953:OCM720986 NSQ720953:NSQ720986 NIU720953:NIU720986 MYY720953:MYY720986 MPC720953:MPC720986 MFG720953:MFG720986 LVK720953:LVK720986 LLO720953:LLO720986 LBS720953:LBS720986 KRW720953:KRW720986 KIA720953:KIA720986 JYE720953:JYE720986 JOI720953:JOI720986 JEM720953:JEM720986 IUQ720953:IUQ720986 IKU720953:IKU720986 IAY720953:IAY720986 HRC720953:HRC720986 HHG720953:HHG720986 GXK720953:GXK720986 GNO720953:GNO720986 GDS720953:GDS720986 FTW720953:FTW720986 FKA720953:FKA720986 FAE720953:FAE720986 EQI720953:EQI720986 EGM720953:EGM720986 DWQ720953:DWQ720986 DMU720953:DMU720986 DCY720953:DCY720986 CTC720953:CTC720986 CJG720953:CJG720986 BZK720953:BZK720986 BPO720953:BPO720986 BFS720953:BFS720986 AVW720953:AVW720986 AMA720953:AMA720986 ACE720953:ACE720986 SI720953:SI720986 IM720953:IM720986 WUY655417:WUY655450 WLC655417:WLC655450 WBG655417:WBG655450 VRK655417:VRK655450 VHO655417:VHO655450 UXS655417:UXS655450 UNW655417:UNW655450 UEA655417:UEA655450 TUE655417:TUE655450 TKI655417:TKI655450 TAM655417:TAM655450 SQQ655417:SQQ655450 SGU655417:SGU655450 RWY655417:RWY655450 RNC655417:RNC655450 RDG655417:RDG655450 QTK655417:QTK655450 QJO655417:QJO655450 PZS655417:PZS655450 PPW655417:PPW655450 PGA655417:PGA655450 OWE655417:OWE655450 OMI655417:OMI655450 OCM655417:OCM655450 NSQ655417:NSQ655450 NIU655417:NIU655450 MYY655417:MYY655450 MPC655417:MPC655450 MFG655417:MFG655450 LVK655417:LVK655450 LLO655417:LLO655450 LBS655417:LBS655450 KRW655417:KRW655450 KIA655417:KIA655450 JYE655417:JYE655450 JOI655417:JOI655450 JEM655417:JEM655450 IUQ655417:IUQ655450 IKU655417:IKU655450 IAY655417:IAY655450 HRC655417:HRC655450 HHG655417:HHG655450 GXK655417:GXK655450 GNO655417:GNO655450 GDS655417:GDS655450 FTW655417:FTW655450 FKA655417:FKA655450 FAE655417:FAE655450 EQI655417:EQI655450 EGM655417:EGM655450 DWQ655417:DWQ655450 DMU655417:DMU655450 DCY655417:DCY655450 CTC655417:CTC655450 CJG655417:CJG655450 BZK655417:BZK655450 BPO655417:BPO655450 BFS655417:BFS655450 AVW655417:AVW655450 AMA655417:AMA655450 ACE655417:ACE655450 SI655417:SI655450 IM655417:IM655450 WUY589881:WUY589914 WLC589881:WLC589914 WBG589881:WBG589914 VRK589881:VRK589914 VHO589881:VHO589914 UXS589881:UXS589914 UNW589881:UNW589914 UEA589881:UEA589914 TUE589881:TUE589914 TKI589881:TKI589914 TAM589881:TAM589914 SQQ589881:SQQ589914 SGU589881:SGU589914 RWY589881:RWY589914 RNC589881:RNC589914 RDG589881:RDG589914 QTK589881:QTK589914 QJO589881:QJO589914 PZS589881:PZS589914 PPW589881:PPW589914 PGA589881:PGA589914 OWE589881:OWE589914 OMI589881:OMI589914 OCM589881:OCM589914 NSQ589881:NSQ589914 NIU589881:NIU589914 MYY589881:MYY589914 MPC589881:MPC589914 MFG589881:MFG589914 LVK589881:LVK589914 LLO589881:LLO589914 LBS589881:LBS589914 KRW589881:KRW589914 KIA589881:KIA589914 JYE589881:JYE589914 JOI589881:JOI589914 JEM589881:JEM589914 IUQ589881:IUQ589914 IKU589881:IKU589914 IAY589881:IAY589914 HRC589881:HRC589914 HHG589881:HHG589914 GXK589881:GXK589914 GNO589881:GNO589914 GDS589881:GDS589914 FTW589881:FTW589914 FKA589881:FKA589914 FAE589881:FAE589914 EQI589881:EQI589914 EGM589881:EGM589914 DWQ589881:DWQ589914 DMU589881:DMU589914 DCY589881:DCY589914 CTC589881:CTC589914 CJG589881:CJG589914 BZK589881:BZK589914 BPO589881:BPO589914 BFS589881:BFS589914 AVW589881:AVW589914 AMA589881:AMA589914 ACE589881:ACE589914 SI589881:SI589914 IM589881:IM589914 WUY524345:WUY524378 WLC524345:WLC524378 WBG524345:WBG524378 VRK524345:VRK524378 VHO524345:VHO524378 UXS524345:UXS524378 UNW524345:UNW524378 UEA524345:UEA524378 TUE524345:TUE524378 TKI524345:TKI524378 TAM524345:TAM524378 SQQ524345:SQQ524378 SGU524345:SGU524378 RWY524345:RWY524378 RNC524345:RNC524378 RDG524345:RDG524378 QTK524345:QTK524378 QJO524345:QJO524378 PZS524345:PZS524378 PPW524345:PPW524378 PGA524345:PGA524378 OWE524345:OWE524378 OMI524345:OMI524378 OCM524345:OCM524378 NSQ524345:NSQ524378 NIU524345:NIU524378 MYY524345:MYY524378 MPC524345:MPC524378 MFG524345:MFG524378 LVK524345:LVK524378 LLO524345:LLO524378 LBS524345:LBS524378 KRW524345:KRW524378 KIA524345:KIA524378 JYE524345:JYE524378 JOI524345:JOI524378 JEM524345:JEM524378 IUQ524345:IUQ524378 IKU524345:IKU524378 IAY524345:IAY524378 HRC524345:HRC524378 HHG524345:HHG524378 GXK524345:GXK524378 GNO524345:GNO524378 GDS524345:GDS524378 FTW524345:FTW524378 FKA524345:FKA524378 FAE524345:FAE524378 EQI524345:EQI524378 EGM524345:EGM524378 DWQ524345:DWQ524378 DMU524345:DMU524378 DCY524345:DCY524378 CTC524345:CTC524378 CJG524345:CJG524378 BZK524345:BZK524378 BPO524345:BPO524378 BFS524345:BFS524378 AVW524345:AVW524378 AMA524345:AMA524378 ACE524345:ACE524378 SI524345:SI524378 IM524345:IM524378 WUY458809:WUY458842 WLC458809:WLC458842 WBG458809:WBG458842 VRK458809:VRK458842 VHO458809:VHO458842 UXS458809:UXS458842 UNW458809:UNW458842 UEA458809:UEA458842 TUE458809:TUE458842 TKI458809:TKI458842 TAM458809:TAM458842 SQQ458809:SQQ458842 SGU458809:SGU458842 RWY458809:RWY458842 RNC458809:RNC458842 RDG458809:RDG458842 QTK458809:QTK458842 QJO458809:QJO458842 PZS458809:PZS458842 PPW458809:PPW458842 PGA458809:PGA458842 OWE458809:OWE458842 OMI458809:OMI458842 OCM458809:OCM458842 NSQ458809:NSQ458842 NIU458809:NIU458842 MYY458809:MYY458842 MPC458809:MPC458842 MFG458809:MFG458842 LVK458809:LVK458842 LLO458809:LLO458842 LBS458809:LBS458842 KRW458809:KRW458842 KIA458809:KIA458842 JYE458809:JYE458842 JOI458809:JOI458842 JEM458809:JEM458842 IUQ458809:IUQ458842 IKU458809:IKU458842 IAY458809:IAY458842 HRC458809:HRC458842 HHG458809:HHG458842 GXK458809:GXK458842 GNO458809:GNO458842 GDS458809:GDS458842 FTW458809:FTW458842 FKA458809:FKA458842 FAE458809:FAE458842 EQI458809:EQI458842 EGM458809:EGM458842 DWQ458809:DWQ458842 DMU458809:DMU458842 DCY458809:DCY458842 CTC458809:CTC458842 CJG458809:CJG458842 BZK458809:BZK458842 BPO458809:BPO458842 BFS458809:BFS458842 AVW458809:AVW458842 AMA458809:AMA458842 ACE458809:ACE458842 SI458809:SI458842 IM458809:IM458842 WUY393273:WUY393306 WLC393273:WLC393306 WBG393273:WBG393306 VRK393273:VRK393306 VHO393273:VHO393306 UXS393273:UXS393306 UNW393273:UNW393306 UEA393273:UEA393306 TUE393273:TUE393306 TKI393273:TKI393306 TAM393273:TAM393306 SQQ393273:SQQ393306 SGU393273:SGU393306 RWY393273:RWY393306 RNC393273:RNC393306 RDG393273:RDG393306 QTK393273:QTK393306 QJO393273:QJO393306 PZS393273:PZS393306 PPW393273:PPW393306 PGA393273:PGA393306 OWE393273:OWE393306 OMI393273:OMI393306 OCM393273:OCM393306 NSQ393273:NSQ393306 NIU393273:NIU393306 MYY393273:MYY393306 MPC393273:MPC393306 MFG393273:MFG393306 LVK393273:LVK393306 LLO393273:LLO393306 LBS393273:LBS393306 KRW393273:KRW393306 KIA393273:KIA393306 JYE393273:JYE393306 JOI393273:JOI393306 JEM393273:JEM393306 IUQ393273:IUQ393306 IKU393273:IKU393306 IAY393273:IAY393306 HRC393273:HRC393306 HHG393273:HHG393306 GXK393273:GXK393306 GNO393273:GNO393306 GDS393273:GDS393306 FTW393273:FTW393306 FKA393273:FKA393306 FAE393273:FAE393306 EQI393273:EQI393306 EGM393273:EGM393306 DWQ393273:DWQ393306 DMU393273:DMU393306 DCY393273:DCY393306 CTC393273:CTC393306 CJG393273:CJG393306 BZK393273:BZK393306 BPO393273:BPO393306 BFS393273:BFS393306 AVW393273:AVW393306 AMA393273:AMA393306 ACE393273:ACE393306 SI393273:SI393306 IM393273:IM393306 WUY327737:WUY327770 WLC327737:WLC327770 WBG327737:WBG327770 VRK327737:VRK327770 VHO327737:VHO327770 UXS327737:UXS327770 UNW327737:UNW327770 UEA327737:UEA327770 TUE327737:TUE327770 TKI327737:TKI327770 TAM327737:TAM327770 SQQ327737:SQQ327770 SGU327737:SGU327770 RWY327737:RWY327770 RNC327737:RNC327770 RDG327737:RDG327770 QTK327737:QTK327770 QJO327737:QJO327770 PZS327737:PZS327770 PPW327737:PPW327770 PGA327737:PGA327770 OWE327737:OWE327770 OMI327737:OMI327770 OCM327737:OCM327770 NSQ327737:NSQ327770 NIU327737:NIU327770 MYY327737:MYY327770 MPC327737:MPC327770 MFG327737:MFG327770 LVK327737:LVK327770 LLO327737:LLO327770 LBS327737:LBS327770 KRW327737:KRW327770 KIA327737:KIA327770 JYE327737:JYE327770 JOI327737:JOI327770 JEM327737:JEM327770 IUQ327737:IUQ327770 IKU327737:IKU327770 IAY327737:IAY327770 HRC327737:HRC327770 HHG327737:HHG327770 GXK327737:GXK327770 GNO327737:GNO327770 GDS327737:GDS327770 FTW327737:FTW327770 FKA327737:FKA327770 FAE327737:FAE327770 EQI327737:EQI327770 EGM327737:EGM327770 DWQ327737:DWQ327770 DMU327737:DMU327770 DCY327737:DCY327770 CTC327737:CTC327770 CJG327737:CJG327770 BZK327737:BZK327770 BPO327737:BPO327770 BFS327737:BFS327770 AVW327737:AVW327770 AMA327737:AMA327770 ACE327737:ACE327770 SI327737:SI327770 IM327737:IM327770 WUY262201:WUY262234 WLC262201:WLC262234 WBG262201:WBG262234 VRK262201:VRK262234 VHO262201:VHO262234 UXS262201:UXS262234 UNW262201:UNW262234 UEA262201:UEA262234 TUE262201:TUE262234 TKI262201:TKI262234 TAM262201:TAM262234 SQQ262201:SQQ262234 SGU262201:SGU262234 RWY262201:RWY262234 RNC262201:RNC262234 RDG262201:RDG262234 QTK262201:QTK262234 QJO262201:QJO262234 PZS262201:PZS262234 PPW262201:PPW262234 PGA262201:PGA262234 OWE262201:OWE262234 OMI262201:OMI262234 OCM262201:OCM262234 NSQ262201:NSQ262234 NIU262201:NIU262234 MYY262201:MYY262234 MPC262201:MPC262234 MFG262201:MFG262234 LVK262201:LVK262234 LLO262201:LLO262234 LBS262201:LBS262234 KRW262201:KRW262234 KIA262201:KIA262234 JYE262201:JYE262234 JOI262201:JOI262234 JEM262201:JEM262234 IUQ262201:IUQ262234 IKU262201:IKU262234 IAY262201:IAY262234 HRC262201:HRC262234 HHG262201:HHG262234 GXK262201:GXK262234 GNO262201:GNO262234 GDS262201:GDS262234 FTW262201:FTW262234 FKA262201:FKA262234 FAE262201:FAE262234 EQI262201:EQI262234 EGM262201:EGM262234 DWQ262201:DWQ262234 DMU262201:DMU262234 DCY262201:DCY262234 CTC262201:CTC262234 CJG262201:CJG262234 BZK262201:BZK262234 BPO262201:BPO262234 BFS262201:BFS262234 AVW262201:AVW262234 AMA262201:AMA262234 ACE262201:ACE262234 SI262201:SI262234 IM262201:IM262234 WUY196665:WUY196698 WLC196665:WLC196698 WBG196665:WBG196698 VRK196665:VRK196698 VHO196665:VHO196698 UXS196665:UXS196698 UNW196665:UNW196698 UEA196665:UEA196698 TUE196665:TUE196698 TKI196665:TKI196698 TAM196665:TAM196698 SQQ196665:SQQ196698 SGU196665:SGU196698 RWY196665:RWY196698 RNC196665:RNC196698 RDG196665:RDG196698 QTK196665:QTK196698 QJO196665:QJO196698 PZS196665:PZS196698 PPW196665:PPW196698 PGA196665:PGA196698 OWE196665:OWE196698 OMI196665:OMI196698 OCM196665:OCM196698 NSQ196665:NSQ196698 NIU196665:NIU196698 MYY196665:MYY196698 MPC196665:MPC196698 MFG196665:MFG196698 LVK196665:LVK196698 LLO196665:LLO196698 LBS196665:LBS196698 KRW196665:KRW196698 KIA196665:KIA196698 JYE196665:JYE196698 JOI196665:JOI196698 JEM196665:JEM196698 IUQ196665:IUQ196698 IKU196665:IKU196698 IAY196665:IAY196698 HRC196665:HRC196698 HHG196665:HHG196698 GXK196665:GXK196698 GNO196665:GNO196698 GDS196665:GDS196698 FTW196665:FTW196698 FKA196665:FKA196698 FAE196665:FAE196698 EQI196665:EQI196698 EGM196665:EGM196698 DWQ196665:DWQ196698 DMU196665:DMU196698 DCY196665:DCY196698 CTC196665:CTC196698 CJG196665:CJG196698 BZK196665:BZK196698 BPO196665:BPO196698 BFS196665:BFS196698 AVW196665:AVW196698 AMA196665:AMA196698 ACE196665:ACE196698 SI196665:SI196698 IM196665:IM196698 WUY131129:WUY131162 WLC131129:WLC131162 WBG131129:WBG131162 VRK131129:VRK131162 VHO131129:VHO131162 UXS131129:UXS131162 UNW131129:UNW131162 UEA131129:UEA131162 TUE131129:TUE131162 TKI131129:TKI131162 TAM131129:TAM131162 SQQ131129:SQQ131162 SGU131129:SGU131162 RWY131129:RWY131162 RNC131129:RNC131162 RDG131129:RDG131162 QTK131129:QTK131162 QJO131129:QJO131162 PZS131129:PZS131162 PPW131129:PPW131162 PGA131129:PGA131162 OWE131129:OWE131162 OMI131129:OMI131162 OCM131129:OCM131162 NSQ131129:NSQ131162 NIU131129:NIU131162 MYY131129:MYY131162 MPC131129:MPC131162 MFG131129:MFG131162 LVK131129:LVK131162 LLO131129:LLO131162 LBS131129:LBS131162 KRW131129:KRW131162 KIA131129:KIA131162 JYE131129:JYE131162 JOI131129:JOI131162 JEM131129:JEM131162 IUQ131129:IUQ131162 IKU131129:IKU131162 IAY131129:IAY131162 HRC131129:HRC131162 HHG131129:HHG131162 GXK131129:GXK131162 GNO131129:GNO131162 GDS131129:GDS131162 FTW131129:FTW131162 FKA131129:FKA131162 FAE131129:FAE131162 EQI131129:EQI131162 EGM131129:EGM131162 DWQ131129:DWQ131162 DMU131129:DMU131162 DCY131129:DCY131162 CTC131129:CTC131162 CJG131129:CJG131162 BZK131129:BZK131162 BPO131129:BPO131162 BFS131129:BFS131162 AVW131129:AVW131162 AMA131129:AMA131162 ACE131129:ACE131162 SI131129:SI131162 IM131129:IM131162 WUY65593:WUY65626 WLC65593:WLC65626 WBG65593:WBG65626 VRK65593:VRK65626 VHO65593:VHO65626 UXS65593:UXS65626 UNW65593:UNW65626 UEA65593:UEA65626 TUE65593:TUE65626 TKI65593:TKI65626 TAM65593:TAM65626 SQQ65593:SQQ65626 SGU65593:SGU65626 RWY65593:RWY65626 RNC65593:RNC65626 RDG65593:RDG65626 QTK65593:QTK65626 QJO65593:QJO65626 PZS65593:PZS65626 PPW65593:PPW65626 PGA65593:PGA65626 OWE65593:OWE65626 OMI65593:OMI65626 OCM65593:OCM65626 NSQ65593:NSQ65626 NIU65593:NIU65626 MYY65593:MYY65626 MPC65593:MPC65626 MFG65593:MFG65626 LVK65593:LVK65626 LLO65593:LLO65626 LBS65593:LBS65626 KRW65593:KRW65626 KIA65593:KIA65626 JYE65593:JYE65626 JOI65593:JOI65626 JEM65593:JEM65626 IUQ65593:IUQ65626 IKU65593:IKU65626 IAY65593:IAY65626 HRC65593:HRC65626 HHG65593:HHG65626 GXK65593:GXK65626 GNO65593:GNO65626 GDS65593:GDS65626 FTW65593:FTW65626 FKA65593:FKA65626 FAE65593:FAE65626 EQI65593:EQI65626 EGM65593:EGM65626 DWQ65593:DWQ65626 DMU65593:DMU65626 DCY65593:DCY65626 CTC65593:CTC65626 CJG65593:CJG65626 BZK65593:BZK65626 BPO65593:BPO65626 BFS65593:BFS65626 AVW65593:AVW65626 AMA65593:AMA65626 ACE65593:ACE65626 SI65593:SI65626 IM65593:IM65626 SI3:SI90 ACE3:ACE90 AMA3:AMA90 AVW3:AVW90 BFS3:BFS90 BPO3:BPO90 BZK3:BZK90 CJG3:CJG90 CTC3:CTC90 DCY3:DCY90 DMU3:DMU90 DWQ3:DWQ90 EGM3:EGM90 EQI3:EQI90 FAE3:FAE90 FKA3:FKA90 FTW3:FTW90 GDS3:GDS90 GNO3:GNO90 GXK3:GXK90 HHG3:HHG90 HRC3:HRC90 IAY3:IAY90 IKU3:IKU90 IUQ3:IUQ90 JEM3:JEM90 JOI3:JOI90 JYE3:JYE90 KIA3:KIA90 KRW3:KRW90 LBS3:LBS90 LLO3:LLO90 LVK3:LVK90 MFG3:MFG90 MPC3:MPC90 MYY3:MYY90 NIU3:NIU90 NSQ3:NSQ90 OCM3:OCM90 OMI3:OMI90 OWE3:OWE90 PGA3:PGA90 PPW3:PPW90 PZS3:PZS90 QJO3:QJO90 QTK3:QTK90 RDG3:RDG90 RNC3:RNC90 RWY3:RWY90 SGU3:SGU90 SQQ3:SQQ90 TAM3:TAM90 TKI3:TKI90 TUE3:TUE90 UEA3:UEA90 UNW3:UNW90 UXS3:UXS90 VHO3:VHO90 VRK3:VRK90 WBG3:WBG90 WLC3:WLC90 WUY3:WUY90 IM3:IM90">
      <formula1>0</formula1>
      <formula2>500</formula2>
    </dataValidation>
    <dataValidation allowBlank="1" showInputMessage="1" showErrorMessage="1" prompt="El resultado de esta columa es la base de la partida 1505 del formato 14-E." sqref="JB92 WVN983132 WLR983132 WBV983132 VRZ983132 VID983132 UYH983132 UOL983132 UEP983132 TUT983132 TKX983132 TBB983132 SRF983132 SHJ983132 RXN983132 RNR983132 RDV983132 QTZ983132 QKD983132 QAH983132 PQL983132 PGP983132 OWT983132 OMX983132 ODB983132 NTF983132 NJJ983132 MZN983132 MPR983132 MFV983132 LVZ983132 LMD983132 LCH983132 KSL983132 KIP983132 JYT983132 JOX983132 JFB983132 IVF983132 ILJ983132 IBN983132 HRR983132 HHV983132 GXZ983132 GOD983132 GEH983132 FUL983132 FKP983132 FAT983132 EQX983132 EHB983132 DXF983132 DNJ983132 DDN983132 CTR983132 CJV983132 BZZ983132 BQD983132 BGH983132 AWL983132 AMP983132 ACT983132 SX983132 JB983132 WVN917596 WLR917596 WBV917596 VRZ917596 VID917596 UYH917596 UOL917596 UEP917596 TUT917596 TKX917596 TBB917596 SRF917596 SHJ917596 RXN917596 RNR917596 RDV917596 QTZ917596 QKD917596 QAH917596 PQL917596 PGP917596 OWT917596 OMX917596 ODB917596 NTF917596 NJJ917596 MZN917596 MPR917596 MFV917596 LVZ917596 LMD917596 LCH917596 KSL917596 KIP917596 JYT917596 JOX917596 JFB917596 IVF917596 ILJ917596 IBN917596 HRR917596 HHV917596 GXZ917596 GOD917596 GEH917596 FUL917596 FKP917596 FAT917596 EQX917596 EHB917596 DXF917596 DNJ917596 DDN917596 CTR917596 CJV917596 BZZ917596 BQD917596 BGH917596 AWL917596 AMP917596 ACT917596 SX917596 JB917596 WVN852060 WLR852060 WBV852060 VRZ852060 VID852060 UYH852060 UOL852060 UEP852060 TUT852060 TKX852060 TBB852060 SRF852060 SHJ852060 RXN852060 RNR852060 RDV852060 QTZ852060 QKD852060 QAH852060 PQL852060 PGP852060 OWT852060 OMX852060 ODB852060 NTF852060 NJJ852060 MZN852060 MPR852060 MFV852060 LVZ852060 LMD852060 LCH852060 KSL852060 KIP852060 JYT852060 JOX852060 JFB852060 IVF852060 ILJ852060 IBN852060 HRR852060 HHV852060 GXZ852060 GOD852060 GEH852060 FUL852060 FKP852060 FAT852060 EQX852060 EHB852060 DXF852060 DNJ852060 DDN852060 CTR852060 CJV852060 BZZ852060 BQD852060 BGH852060 AWL852060 AMP852060 ACT852060 SX852060 JB852060 WVN786524 WLR786524 WBV786524 VRZ786524 VID786524 UYH786524 UOL786524 UEP786524 TUT786524 TKX786524 TBB786524 SRF786524 SHJ786524 RXN786524 RNR786524 RDV786524 QTZ786524 QKD786524 QAH786524 PQL786524 PGP786524 OWT786524 OMX786524 ODB786524 NTF786524 NJJ786524 MZN786524 MPR786524 MFV786524 LVZ786524 LMD786524 LCH786524 KSL786524 KIP786524 JYT786524 JOX786524 JFB786524 IVF786524 ILJ786524 IBN786524 HRR786524 HHV786524 GXZ786524 GOD786524 GEH786524 FUL786524 FKP786524 FAT786524 EQX786524 EHB786524 DXF786524 DNJ786524 DDN786524 CTR786524 CJV786524 BZZ786524 BQD786524 BGH786524 AWL786524 AMP786524 ACT786524 SX786524 JB786524 WVN720988 WLR720988 WBV720988 VRZ720988 VID720988 UYH720988 UOL720988 UEP720988 TUT720988 TKX720988 TBB720988 SRF720988 SHJ720988 RXN720988 RNR720988 RDV720988 QTZ720988 QKD720988 QAH720988 PQL720988 PGP720988 OWT720988 OMX720988 ODB720988 NTF720988 NJJ720988 MZN720988 MPR720988 MFV720988 LVZ720988 LMD720988 LCH720988 KSL720988 KIP720988 JYT720988 JOX720988 JFB720988 IVF720988 ILJ720988 IBN720988 HRR720988 HHV720988 GXZ720988 GOD720988 GEH720988 FUL720988 FKP720988 FAT720988 EQX720988 EHB720988 DXF720988 DNJ720988 DDN720988 CTR720988 CJV720988 BZZ720988 BQD720988 BGH720988 AWL720988 AMP720988 ACT720988 SX720988 JB720988 WVN655452 WLR655452 WBV655452 VRZ655452 VID655452 UYH655452 UOL655452 UEP655452 TUT655452 TKX655452 TBB655452 SRF655452 SHJ655452 RXN655452 RNR655452 RDV655452 QTZ655452 QKD655452 QAH655452 PQL655452 PGP655452 OWT655452 OMX655452 ODB655452 NTF655452 NJJ655452 MZN655452 MPR655452 MFV655452 LVZ655452 LMD655452 LCH655452 KSL655452 KIP655452 JYT655452 JOX655452 JFB655452 IVF655452 ILJ655452 IBN655452 HRR655452 HHV655452 GXZ655452 GOD655452 GEH655452 FUL655452 FKP655452 FAT655452 EQX655452 EHB655452 DXF655452 DNJ655452 DDN655452 CTR655452 CJV655452 BZZ655452 BQD655452 BGH655452 AWL655452 AMP655452 ACT655452 SX655452 JB655452 WVN589916 WLR589916 WBV589916 VRZ589916 VID589916 UYH589916 UOL589916 UEP589916 TUT589916 TKX589916 TBB589916 SRF589916 SHJ589916 RXN589916 RNR589916 RDV589916 QTZ589916 QKD589916 QAH589916 PQL589916 PGP589916 OWT589916 OMX589916 ODB589916 NTF589916 NJJ589916 MZN589916 MPR589916 MFV589916 LVZ589916 LMD589916 LCH589916 KSL589916 KIP589916 JYT589916 JOX589916 JFB589916 IVF589916 ILJ589916 IBN589916 HRR589916 HHV589916 GXZ589916 GOD589916 GEH589916 FUL589916 FKP589916 FAT589916 EQX589916 EHB589916 DXF589916 DNJ589916 DDN589916 CTR589916 CJV589916 BZZ589916 BQD589916 BGH589916 AWL589916 AMP589916 ACT589916 SX589916 JB589916 WVN524380 WLR524380 WBV524380 VRZ524380 VID524380 UYH524380 UOL524380 UEP524380 TUT524380 TKX524380 TBB524380 SRF524380 SHJ524380 RXN524380 RNR524380 RDV524380 QTZ524380 QKD524380 QAH524380 PQL524380 PGP524380 OWT524380 OMX524380 ODB524380 NTF524380 NJJ524380 MZN524380 MPR524380 MFV524380 LVZ524380 LMD524380 LCH524380 KSL524380 KIP524380 JYT524380 JOX524380 JFB524380 IVF524380 ILJ524380 IBN524380 HRR524380 HHV524380 GXZ524380 GOD524380 GEH524380 FUL524380 FKP524380 FAT524380 EQX524380 EHB524380 DXF524380 DNJ524380 DDN524380 CTR524380 CJV524380 BZZ524380 BQD524380 BGH524380 AWL524380 AMP524380 ACT524380 SX524380 JB524380 WVN458844 WLR458844 WBV458844 VRZ458844 VID458844 UYH458844 UOL458844 UEP458844 TUT458844 TKX458844 TBB458844 SRF458844 SHJ458844 RXN458844 RNR458844 RDV458844 QTZ458844 QKD458844 QAH458844 PQL458844 PGP458844 OWT458844 OMX458844 ODB458844 NTF458844 NJJ458844 MZN458844 MPR458844 MFV458844 LVZ458844 LMD458844 LCH458844 KSL458844 KIP458844 JYT458844 JOX458844 JFB458844 IVF458844 ILJ458844 IBN458844 HRR458844 HHV458844 GXZ458844 GOD458844 GEH458844 FUL458844 FKP458844 FAT458844 EQX458844 EHB458844 DXF458844 DNJ458844 DDN458844 CTR458844 CJV458844 BZZ458844 BQD458844 BGH458844 AWL458844 AMP458844 ACT458844 SX458844 JB458844 WVN393308 WLR393308 WBV393308 VRZ393308 VID393308 UYH393308 UOL393308 UEP393308 TUT393308 TKX393308 TBB393308 SRF393308 SHJ393308 RXN393308 RNR393308 RDV393308 QTZ393308 QKD393308 QAH393308 PQL393308 PGP393308 OWT393308 OMX393308 ODB393308 NTF393308 NJJ393308 MZN393308 MPR393308 MFV393308 LVZ393308 LMD393308 LCH393308 KSL393308 KIP393308 JYT393308 JOX393308 JFB393308 IVF393308 ILJ393308 IBN393308 HRR393308 HHV393308 GXZ393308 GOD393308 GEH393308 FUL393308 FKP393308 FAT393308 EQX393308 EHB393308 DXF393308 DNJ393308 DDN393308 CTR393308 CJV393308 BZZ393308 BQD393308 BGH393308 AWL393308 AMP393308 ACT393308 SX393308 JB393308 WVN327772 WLR327772 WBV327772 VRZ327772 VID327772 UYH327772 UOL327772 UEP327772 TUT327772 TKX327772 TBB327772 SRF327772 SHJ327772 RXN327772 RNR327772 RDV327772 QTZ327772 QKD327772 QAH327772 PQL327772 PGP327772 OWT327772 OMX327772 ODB327772 NTF327772 NJJ327772 MZN327772 MPR327772 MFV327772 LVZ327772 LMD327772 LCH327772 KSL327772 KIP327772 JYT327772 JOX327772 JFB327772 IVF327772 ILJ327772 IBN327772 HRR327772 HHV327772 GXZ327772 GOD327772 GEH327772 FUL327772 FKP327772 FAT327772 EQX327772 EHB327772 DXF327772 DNJ327772 DDN327772 CTR327772 CJV327772 BZZ327772 BQD327772 BGH327772 AWL327772 AMP327772 ACT327772 SX327772 JB327772 WVN262236 WLR262236 WBV262236 VRZ262236 VID262236 UYH262236 UOL262236 UEP262236 TUT262236 TKX262236 TBB262236 SRF262236 SHJ262236 RXN262236 RNR262236 RDV262236 QTZ262236 QKD262236 QAH262236 PQL262236 PGP262236 OWT262236 OMX262236 ODB262236 NTF262236 NJJ262236 MZN262236 MPR262236 MFV262236 LVZ262236 LMD262236 LCH262236 KSL262236 KIP262236 JYT262236 JOX262236 JFB262236 IVF262236 ILJ262236 IBN262236 HRR262236 HHV262236 GXZ262236 GOD262236 GEH262236 FUL262236 FKP262236 FAT262236 EQX262236 EHB262236 DXF262236 DNJ262236 DDN262236 CTR262236 CJV262236 BZZ262236 BQD262236 BGH262236 AWL262236 AMP262236 ACT262236 SX262236 JB262236 WVN196700 WLR196700 WBV196700 VRZ196700 VID196700 UYH196700 UOL196700 UEP196700 TUT196700 TKX196700 TBB196700 SRF196700 SHJ196700 RXN196700 RNR196700 RDV196700 QTZ196700 QKD196700 QAH196700 PQL196700 PGP196700 OWT196700 OMX196700 ODB196700 NTF196700 NJJ196700 MZN196700 MPR196700 MFV196700 LVZ196700 LMD196700 LCH196700 KSL196700 KIP196700 JYT196700 JOX196700 JFB196700 IVF196700 ILJ196700 IBN196700 HRR196700 HHV196700 GXZ196700 GOD196700 GEH196700 FUL196700 FKP196700 FAT196700 EQX196700 EHB196700 DXF196700 DNJ196700 DDN196700 CTR196700 CJV196700 BZZ196700 BQD196700 BGH196700 AWL196700 AMP196700 ACT196700 SX196700 JB196700 WVN131164 WLR131164 WBV131164 VRZ131164 VID131164 UYH131164 UOL131164 UEP131164 TUT131164 TKX131164 TBB131164 SRF131164 SHJ131164 RXN131164 RNR131164 RDV131164 QTZ131164 QKD131164 QAH131164 PQL131164 PGP131164 OWT131164 OMX131164 ODB131164 NTF131164 NJJ131164 MZN131164 MPR131164 MFV131164 LVZ131164 LMD131164 LCH131164 KSL131164 KIP131164 JYT131164 JOX131164 JFB131164 IVF131164 ILJ131164 IBN131164 HRR131164 HHV131164 GXZ131164 GOD131164 GEH131164 FUL131164 FKP131164 FAT131164 EQX131164 EHB131164 DXF131164 DNJ131164 DDN131164 CTR131164 CJV131164 BZZ131164 BQD131164 BGH131164 AWL131164 AMP131164 ACT131164 SX131164 JB131164 WVN65628 WLR65628 WBV65628 VRZ65628 VID65628 UYH65628 UOL65628 UEP65628 TUT65628 TKX65628 TBB65628 SRF65628 SHJ65628 RXN65628 RNR65628 RDV65628 QTZ65628 QKD65628 QAH65628 PQL65628 PGP65628 OWT65628 OMX65628 ODB65628 NTF65628 NJJ65628 MZN65628 MPR65628 MFV65628 LVZ65628 LMD65628 LCH65628 KSL65628 KIP65628 JYT65628 JOX65628 JFB65628 IVF65628 ILJ65628 IBN65628 HRR65628 HHV65628 GXZ65628 GOD65628 GEH65628 FUL65628 FKP65628 FAT65628 EQX65628 EHB65628 DXF65628 DNJ65628 DDN65628 CTR65628 CJV65628 BZZ65628 BQD65628 BGH65628 AWL65628 AMP65628 ACT65628 SX65628 JB65628 WVN92 WLR92 WBV92 VRZ92 VID92 UYH92 UOL92 UEP92 TUT92 TKX92 TBB92 SRF92 SHJ92 RXN92 RNR92 RDV92 QTZ92 QKD92 QAH92 PQL92 PGP92 OWT92 OMX92 ODB92 NTF92 NJJ92 MZN92 MPR92 MFV92 LVZ92 LMD92 LCH92 KSL92 KIP92 JYT92 JOX92 JFB92 IVF92 ILJ92 IBN92 HRR92 HHV92 GXZ92 GOD92 GEH92 FUL92 FKP92 FAT92 EQX92 EHB92 DXF92 DNJ92 DDN92 CTR92 CJV92 BZZ92 BQD92 BGH92 AWL92 AMP92 ACT92 SX92"/>
    <dataValidation allowBlank="1" showInputMessage="1" showErrorMessage="1" prompt="El resultado de esta columa es la base de la partida 1309 del formato 14-E." sqref="JA92 WVM983132 WLQ983132 WBU983132 VRY983132 VIC983132 UYG983132 UOK983132 UEO983132 TUS983132 TKW983132 TBA983132 SRE983132 SHI983132 RXM983132 RNQ983132 RDU983132 QTY983132 QKC983132 QAG983132 PQK983132 PGO983132 OWS983132 OMW983132 ODA983132 NTE983132 NJI983132 MZM983132 MPQ983132 MFU983132 LVY983132 LMC983132 LCG983132 KSK983132 KIO983132 JYS983132 JOW983132 JFA983132 IVE983132 ILI983132 IBM983132 HRQ983132 HHU983132 GXY983132 GOC983132 GEG983132 FUK983132 FKO983132 FAS983132 EQW983132 EHA983132 DXE983132 DNI983132 DDM983132 CTQ983132 CJU983132 BZY983132 BQC983132 BGG983132 AWK983132 AMO983132 ACS983132 SW983132 JA983132 WVM917596 WLQ917596 WBU917596 VRY917596 VIC917596 UYG917596 UOK917596 UEO917596 TUS917596 TKW917596 TBA917596 SRE917596 SHI917596 RXM917596 RNQ917596 RDU917596 QTY917596 QKC917596 QAG917596 PQK917596 PGO917596 OWS917596 OMW917596 ODA917596 NTE917596 NJI917596 MZM917596 MPQ917596 MFU917596 LVY917596 LMC917596 LCG917596 KSK917596 KIO917596 JYS917596 JOW917596 JFA917596 IVE917596 ILI917596 IBM917596 HRQ917596 HHU917596 GXY917596 GOC917596 GEG917596 FUK917596 FKO917596 FAS917596 EQW917596 EHA917596 DXE917596 DNI917596 DDM917596 CTQ917596 CJU917596 BZY917596 BQC917596 BGG917596 AWK917596 AMO917596 ACS917596 SW917596 JA917596 WVM852060 WLQ852060 WBU852060 VRY852060 VIC852060 UYG852060 UOK852060 UEO852060 TUS852060 TKW852060 TBA852060 SRE852060 SHI852060 RXM852060 RNQ852060 RDU852060 QTY852060 QKC852060 QAG852060 PQK852060 PGO852060 OWS852060 OMW852060 ODA852060 NTE852060 NJI852060 MZM852060 MPQ852060 MFU852060 LVY852060 LMC852060 LCG852060 KSK852060 KIO852060 JYS852060 JOW852060 JFA852060 IVE852060 ILI852060 IBM852060 HRQ852060 HHU852060 GXY852060 GOC852060 GEG852060 FUK852060 FKO852060 FAS852060 EQW852060 EHA852060 DXE852060 DNI852060 DDM852060 CTQ852060 CJU852060 BZY852060 BQC852060 BGG852060 AWK852060 AMO852060 ACS852060 SW852060 JA852060 WVM786524 WLQ786524 WBU786524 VRY786524 VIC786524 UYG786524 UOK786524 UEO786524 TUS786524 TKW786524 TBA786524 SRE786524 SHI786524 RXM786524 RNQ786524 RDU786524 QTY786524 QKC786524 QAG786524 PQK786524 PGO786524 OWS786524 OMW786524 ODA786524 NTE786524 NJI786524 MZM786524 MPQ786524 MFU786524 LVY786524 LMC786524 LCG786524 KSK786524 KIO786524 JYS786524 JOW786524 JFA786524 IVE786524 ILI786524 IBM786524 HRQ786524 HHU786524 GXY786524 GOC786524 GEG786524 FUK786524 FKO786524 FAS786524 EQW786524 EHA786524 DXE786524 DNI786524 DDM786524 CTQ786524 CJU786524 BZY786524 BQC786524 BGG786524 AWK786524 AMO786524 ACS786524 SW786524 JA786524 WVM720988 WLQ720988 WBU720988 VRY720988 VIC720988 UYG720988 UOK720988 UEO720988 TUS720988 TKW720988 TBA720988 SRE720988 SHI720988 RXM720988 RNQ720988 RDU720988 QTY720988 QKC720988 QAG720988 PQK720988 PGO720988 OWS720988 OMW720988 ODA720988 NTE720988 NJI720988 MZM720988 MPQ720988 MFU720988 LVY720988 LMC720988 LCG720988 KSK720988 KIO720988 JYS720988 JOW720988 JFA720988 IVE720988 ILI720988 IBM720988 HRQ720988 HHU720988 GXY720988 GOC720988 GEG720988 FUK720988 FKO720988 FAS720988 EQW720988 EHA720988 DXE720988 DNI720988 DDM720988 CTQ720988 CJU720988 BZY720988 BQC720988 BGG720988 AWK720988 AMO720988 ACS720988 SW720988 JA720988 WVM655452 WLQ655452 WBU655452 VRY655452 VIC655452 UYG655452 UOK655452 UEO655452 TUS655452 TKW655452 TBA655452 SRE655452 SHI655452 RXM655452 RNQ655452 RDU655452 QTY655452 QKC655452 QAG655452 PQK655452 PGO655452 OWS655452 OMW655452 ODA655452 NTE655452 NJI655452 MZM655452 MPQ655452 MFU655452 LVY655452 LMC655452 LCG655452 KSK655452 KIO655452 JYS655452 JOW655452 JFA655452 IVE655452 ILI655452 IBM655452 HRQ655452 HHU655452 GXY655452 GOC655452 GEG655452 FUK655452 FKO655452 FAS655452 EQW655452 EHA655452 DXE655452 DNI655452 DDM655452 CTQ655452 CJU655452 BZY655452 BQC655452 BGG655452 AWK655452 AMO655452 ACS655452 SW655452 JA655452 WVM589916 WLQ589916 WBU589916 VRY589916 VIC589916 UYG589916 UOK589916 UEO589916 TUS589916 TKW589916 TBA589916 SRE589916 SHI589916 RXM589916 RNQ589916 RDU589916 QTY589916 QKC589916 QAG589916 PQK589916 PGO589916 OWS589916 OMW589916 ODA589916 NTE589916 NJI589916 MZM589916 MPQ589916 MFU589916 LVY589916 LMC589916 LCG589916 KSK589916 KIO589916 JYS589916 JOW589916 JFA589916 IVE589916 ILI589916 IBM589916 HRQ589916 HHU589916 GXY589916 GOC589916 GEG589916 FUK589916 FKO589916 FAS589916 EQW589916 EHA589916 DXE589916 DNI589916 DDM589916 CTQ589916 CJU589916 BZY589916 BQC589916 BGG589916 AWK589916 AMO589916 ACS589916 SW589916 JA589916 WVM524380 WLQ524380 WBU524380 VRY524380 VIC524380 UYG524380 UOK524380 UEO524380 TUS524380 TKW524380 TBA524380 SRE524380 SHI524380 RXM524380 RNQ524380 RDU524380 QTY524380 QKC524380 QAG524380 PQK524380 PGO524380 OWS524380 OMW524380 ODA524380 NTE524380 NJI524380 MZM524380 MPQ524380 MFU524380 LVY524380 LMC524380 LCG524380 KSK524380 KIO524380 JYS524380 JOW524380 JFA524380 IVE524380 ILI524380 IBM524380 HRQ524380 HHU524380 GXY524380 GOC524380 GEG524380 FUK524380 FKO524380 FAS524380 EQW524380 EHA524380 DXE524380 DNI524380 DDM524380 CTQ524380 CJU524380 BZY524380 BQC524380 BGG524380 AWK524380 AMO524380 ACS524380 SW524380 JA524380 WVM458844 WLQ458844 WBU458844 VRY458844 VIC458844 UYG458844 UOK458844 UEO458844 TUS458844 TKW458844 TBA458844 SRE458844 SHI458844 RXM458844 RNQ458844 RDU458844 QTY458844 QKC458844 QAG458844 PQK458844 PGO458844 OWS458844 OMW458844 ODA458844 NTE458844 NJI458844 MZM458844 MPQ458844 MFU458844 LVY458844 LMC458844 LCG458844 KSK458844 KIO458844 JYS458844 JOW458844 JFA458844 IVE458844 ILI458844 IBM458844 HRQ458844 HHU458844 GXY458844 GOC458844 GEG458844 FUK458844 FKO458844 FAS458844 EQW458844 EHA458844 DXE458844 DNI458844 DDM458844 CTQ458844 CJU458844 BZY458844 BQC458844 BGG458844 AWK458844 AMO458844 ACS458844 SW458844 JA458844 WVM393308 WLQ393308 WBU393308 VRY393308 VIC393308 UYG393308 UOK393308 UEO393308 TUS393308 TKW393308 TBA393308 SRE393308 SHI393308 RXM393308 RNQ393308 RDU393308 QTY393308 QKC393308 QAG393308 PQK393308 PGO393308 OWS393308 OMW393308 ODA393308 NTE393308 NJI393308 MZM393308 MPQ393308 MFU393308 LVY393308 LMC393308 LCG393308 KSK393308 KIO393308 JYS393308 JOW393308 JFA393308 IVE393308 ILI393308 IBM393308 HRQ393308 HHU393308 GXY393308 GOC393308 GEG393308 FUK393308 FKO393308 FAS393308 EQW393308 EHA393308 DXE393308 DNI393308 DDM393308 CTQ393308 CJU393308 BZY393308 BQC393308 BGG393308 AWK393308 AMO393308 ACS393308 SW393308 JA393308 WVM327772 WLQ327772 WBU327772 VRY327772 VIC327772 UYG327772 UOK327772 UEO327772 TUS327772 TKW327772 TBA327772 SRE327772 SHI327772 RXM327772 RNQ327772 RDU327772 QTY327772 QKC327772 QAG327772 PQK327772 PGO327772 OWS327772 OMW327772 ODA327772 NTE327772 NJI327772 MZM327772 MPQ327772 MFU327772 LVY327772 LMC327772 LCG327772 KSK327772 KIO327772 JYS327772 JOW327772 JFA327772 IVE327772 ILI327772 IBM327772 HRQ327772 HHU327772 GXY327772 GOC327772 GEG327772 FUK327772 FKO327772 FAS327772 EQW327772 EHA327772 DXE327772 DNI327772 DDM327772 CTQ327772 CJU327772 BZY327772 BQC327772 BGG327772 AWK327772 AMO327772 ACS327772 SW327772 JA327772 WVM262236 WLQ262236 WBU262236 VRY262236 VIC262236 UYG262236 UOK262236 UEO262236 TUS262236 TKW262236 TBA262236 SRE262236 SHI262236 RXM262236 RNQ262236 RDU262236 QTY262236 QKC262236 QAG262236 PQK262236 PGO262236 OWS262236 OMW262236 ODA262236 NTE262236 NJI262236 MZM262236 MPQ262236 MFU262236 LVY262236 LMC262236 LCG262236 KSK262236 KIO262236 JYS262236 JOW262236 JFA262236 IVE262236 ILI262236 IBM262236 HRQ262236 HHU262236 GXY262236 GOC262236 GEG262236 FUK262236 FKO262236 FAS262236 EQW262236 EHA262236 DXE262236 DNI262236 DDM262236 CTQ262236 CJU262236 BZY262236 BQC262236 BGG262236 AWK262236 AMO262236 ACS262236 SW262236 JA262236 WVM196700 WLQ196700 WBU196700 VRY196700 VIC196700 UYG196700 UOK196700 UEO196700 TUS196700 TKW196700 TBA196700 SRE196700 SHI196700 RXM196700 RNQ196700 RDU196700 QTY196700 QKC196700 QAG196700 PQK196700 PGO196700 OWS196700 OMW196700 ODA196700 NTE196700 NJI196700 MZM196700 MPQ196700 MFU196700 LVY196700 LMC196700 LCG196700 KSK196700 KIO196700 JYS196700 JOW196700 JFA196700 IVE196700 ILI196700 IBM196700 HRQ196700 HHU196700 GXY196700 GOC196700 GEG196700 FUK196700 FKO196700 FAS196700 EQW196700 EHA196700 DXE196700 DNI196700 DDM196700 CTQ196700 CJU196700 BZY196700 BQC196700 BGG196700 AWK196700 AMO196700 ACS196700 SW196700 JA196700 WVM131164 WLQ131164 WBU131164 VRY131164 VIC131164 UYG131164 UOK131164 UEO131164 TUS131164 TKW131164 TBA131164 SRE131164 SHI131164 RXM131164 RNQ131164 RDU131164 QTY131164 QKC131164 QAG131164 PQK131164 PGO131164 OWS131164 OMW131164 ODA131164 NTE131164 NJI131164 MZM131164 MPQ131164 MFU131164 LVY131164 LMC131164 LCG131164 KSK131164 KIO131164 JYS131164 JOW131164 JFA131164 IVE131164 ILI131164 IBM131164 HRQ131164 HHU131164 GXY131164 GOC131164 GEG131164 FUK131164 FKO131164 FAS131164 EQW131164 EHA131164 DXE131164 DNI131164 DDM131164 CTQ131164 CJU131164 BZY131164 BQC131164 BGG131164 AWK131164 AMO131164 ACS131164 SW131164 JA131164 WVM65628 WLQ65628 WBU65628 VRY65628 VIC65628 UYG65628 UOK65628 UEO65628 TUS65628 TKW65628 TBA65628 SRE65628 SHI65628 RXM65628 RNQ65628 RDU65628 QTY65628 QKC65628 QAG65628 PQK65628 PGO65628 OWS65628 OMW65628 ODA65628 NTE65628 NJI65628 MZM65628 MPQ65628 MFU65628 LVY65628 LMC65628 LCG65628 KSK65628 KIO65628 JYS65628 JOW65628 JFA65628 IVE65628 ILI65628 IBM65628 HRQ65628 HHU65628 GXY65628 GOC65628 GEG65628 FUK65628 FKO65628 FAS65628 EQW65628 EHA65628 DXE65628 DNI65628 DDM65628 CTQ65628 CJU65628 BZY65628 BQC65628 BGG65628 AWK65628 AMO65628 ACS65628 SW65628 JA65628 WVM92 WLQ92 WBU92 VRY92 VIC92 UYG92 UOK92 UEO92 TUS92 TKW92 TBA92 SRE92 SHI92 RXM92 RNQ92 RDU92 QTY92 QKC92 QAG92 PQK92 PGO92 OWS92 OMW92 ODA92 NTE92 NJI92 MZM92 MPQ92 MFU92 LVY92 LMC92 LCG92 KSK92 KIO92 JYS92 JOW92 JFA92 IVE92 ILI92 IBM92 HRQ92 HHU92 GXY92 GOC92 GEG92 FUK92 FKO92 FAS92 EQW92 EHA92 DXE92 DNI92 DDM92 CTQ92 CJU92 BZY92 BQC92 BGG92 AWK92 AMO92 ACS92 SW92"/>
    <dataValidation allowBlank="1" showInputMessage="1" showErrorMessage="1" prompt="El resultado de esta columa es la base de la partida 1308 del formato 14-E." sqref="IZ92 WVL983132 WLP983132 WBT983132 VRX983132 VIB983132 UYF983132 UOJ983132 UEN983132 TUR983132 TKV983132 TAZ983132 SRD983132 SHH983132 RXL983132 RNP983132 RDT983132 QTX983132 QKB983132 QAF983132 PQJ983132 PGN983132 OWR983132 OMV983132 OCZ983132 NTD983132 NJH983132 MZL983132 MPP983132 MFT983132 LVX983132 LMB983132 LCF983132 KSJ983132 KIN983132 JYR983132 JOV983132 JEZ983132 IVD983132 ILH983132 IBL983132 HRP983132 HHT983132 GXX983132 GOB983132 GEF983132 FUJ983132 FKN983132 FAR983132 EQV983132 EGZ983132 DXD983132 DNH983132 DDL983132 CTP983132 CJT983132 BZX983132 BQB983132 BGF983132 AWJ983132 AMN983132 ACR983132 SV983132 IZ983132 WVL917596 WLP917596 WBT917596 VRX917596 VIB917596 UYF917596 UOJ917596 UEN917596 TUR917596 TKV917596 TAZ917596 SRD917596 SHH917596 RXL917596 RNP917596 RDT917596 QTX917596 QKB917596 QAF917596 PQJ917596 PGN917596 OWR917596 OMV917596 OCZ917596 NTD917596 NJH917596 MZL917596 MPP917596 MFT917596 LVX917596 LMB917596 LCF917596 KSJ917596 KIN917596 JYR917596 JOV917596 JEZ917596 IVD917596 ILH917596 IBL917596 HRP917596 HHT917596 GXX917596 GOB917596 GEF917596 FUJ917596 FKN917596 FAR917596 EQV917596 EGZ917596 DXD917596 DNH917596 DDL917596 CTP917596 CJT917596 BZX917596 BQB917596 BGF917596 AWJ917596 AMN917596 ACR917596 SV917596 IZ917596 WVL852060 WLP852060 WBT852060 VRX852060 VIB852060 UYF852060 UOJ852060 UEN852060 TUR852060 TKV852060 TAZ852060 SRD852060 SHH852060 RXL852060 RNP852060 RDT852060 QTX852060 QKB852060 QAF852060 PQJ852060 PGN852060 OWR852060 OMV852060 OCZ852060 NTD852060 NJH852060 MZL852060 MPP852060 MFT852060 LVX852060 LMB852060 LCF852060 KSJ852060 KIN852060 JYR852060 JOV852060 JEZ852060 IVD852060 ILH852060 IBL852060 HRP852060 HHT852060 GXX852060 GOB852060 GEF852060 FUJ852060 FKN852060 FAR852060 EQV852060 EGZ852060 DXD852060 DNH852060 DDL852060 CTP852060 CJT852060 BZX852060 BQB852060 BGF852060 AWJ852060 AMN852060 ACR852060 SV852060 IZ852060 WVL786524 WLP786524 WBT786524 VRX786524 VIB786524 UYF786524 UOJ786524 UEN786524 TUR786524 TKV786524 TAZ786524 SRD786524 SHH786524 RXL786524 RNP786524 RDT786524 QTX786524 QKB786524 QAF786524 PQJ786524 PGN786524 OWR786524 OMV786524 OCZ786524 NTD786524 NJH786524 MZL786524 MPP786524 MFT786524 LVX786524 LMB786524 LCF786524 KSJ786524 KIN786524 JYR786524 JOV786524 JEZ786524 IVD786524 ILH786524 IBL786524 HRP786524 HHT786524 GXX786524 GOB786524 GEF786524 FUJ786524 FKN786524 FAR786524 EQV786524 EGZ786524 DXD786524 DNH786524 DDL786524 CTP786524 CJT786524 BZX786524 BQB786524 BGF786524 AWJ786524 AMN786524 ACR786524 SV786524 IZ786524 WVL720988 WLP720988 WBT720988 VRX720988 VIB720988 UYF720988 UOJ720988 UEN720988 TUR720988 TKV720988 TAZ720988 SRD720988 SHH720988 RXL720988 RNP720988 RDT720988 QTX720988 QKB720988 QAF720988 PQJ720988 PGN720988 OWR720988 OMV720988 OCZ720988 NTD720988 NJH720988 MZL720988 MPP720988 MFT720988 LVX720988 LMB720988 LCF720988 KSJ720988 KIN720988 JYR720988 JOV720988 JEZ720988 IVD720988 ILH720988 IBL720988 HRP720988 HHT720988 GXX720988 GOB720988 GEF720988 FUJ720988 FKN720988 FAR720988 EQV720988 EGZ720988 DXD720988 DNH720988 DDL720988 CTP720988 CJT720988 BZX720988 BQB720988 BGF720988 AWJ720988 AMN720988 ACR720988 SV720988 IZ720988 WVL655452 WLP655452 WBT655452 VRX655452 VIB655452 UYF655452 UOJ655452 UEN655452 TUR655452 TKV655452 TAZ655452 SRD655452 SHH655452 RXL655452 RNP655452 RDT655452 QTX655452 QKB655452 QAF655452 PQJ655452 PGN655452 OWR655452 OMV655452 OCZ655452 NTD655452 NJH655452 MZL655452 MPP655452 MFT655452 LVX655452 LMB655452 LCF655452 KSJ655452 KIN655452 JYR655452 JOV655452 JEZ655452 IVD655452 ILH655452 IBL655452 HRP655452 HHT655452 GXX655452 GOB655452 GEF655452 FUJ655452 FKN655452 FAR655452 EQV655452 EGZ655452 DXD655452 DNH655452 DDL655452 CTP655452 CJT655452 BZX655452 BQB655452 BGF655452 AWJ655452 AMN655452 ACR655452 SV655452 IZ655452 WVL589916 WLP589916 WBT589916 VRX589916 VIB589916 UYF589916 UOJ589916 UEN589916 TUR589916 TKV589916 TAZ589916 SRD589916 SHH589916 RXL589916 RNP589916 RDT589916 QTX589916 QKB589916 QAF589916 PQJ589916 PGN589916 OWR589916 OMV589916 OCZ589916 NTD589916 NJH589916 MZL589916 MPP589916 MFT589916 LVX589916 LMB589916 LCF589916 KSJ589916 KIN589916 JYR589916 JOV589916 JEZ589916 IVD589916 ILH589916 IBL589916 HRP589916 HHT589916 GXX589916 GOB589916 GEF589916 FUJ589916 FKN589916 FAR589916 EQV589916 EGZ589916 DXD589916 DNH589916 DDL589916 CTP589916 CJT589916 BZX589916 BQB589916 BGF589916 AWJ589916 AMN589916 ACR589916 SV589916 IZ589916 WVL524380 WLP524380 WBT524380 VRX524380 VIB524380 UYF524380 UOJ524380 UEN524380 TUR524380 TKV524380 TAZ524380 SRD524380 SHH524380 RXL524380 RNP524380 RDT524380 QTX524380 QKB524380 QAF524380 PQJ524380 PGN524380 OWR524380 OMV524380 OCZ524380 NTD524380 NJH524380 MZL524380 MPP524380 MFT524380 LVX524380 LMB524380 LCF524380 KSJ524380 KIN524380 JYR524380 JOV524380 JEZ524380 IVD524380 ILH524380 IBL524380 HRP524380 HHT524380 GXX524380 GOB524380 GEF524380 FUJ524380 FKN524380 FAR524380 EQV524380 EGZ524380 DXD524380 DNH524380 DDL524380 CTP524380 CJT524380 BZX524380 BQB524380 BGF524380 AWJ524380 AMN524380 ACR524380 SV524380 IZ524380 WVL458844 WLP458844 WBT458844 VRX458844 VIB458844 UYF458844 UOJ458844 UEN458844 TUR458844 TKV458844 TAZ458844 SRD458844 SHH458844 RXL458844 RNP458844 RDT458844 QTX458844 QKB458844 QAF458844 PQJ458844 PGN458844 OWR458844 OMV458844 OCZ458844 NTD458844 NJH458844 MZL458844 MPP458844 MFT458844 LVX458844 LMB458844 LCF458844 KSJ458844 KIN458844 JYR458844 JOV458844 JEZ458844 IVD458844 ILH458844 IBL458844 HRP458844 HHT458844 GXX458844 GOB458844 GEF458844 FUJ458844 FKN458844 FAR458844 EQV458844 EGZ458844 DXD458844 DNH458844 DDL458844 CTP458844 CJT458844 BZX458844 BQB458844 BGF458844 AWJ458844 AMN458844 ACR458844 SV458844 IZ458844 WVL393308 WLP393308 WBT393308 VRX393308 VIB393308 UYF393308 UOJ393308 UEN393308 TUR393308 TKV393308 TAZ393308 SRD393308 SHH393308 RXL393308 RNP393308 RDT393308 QTX393308 QKB393308 QAF393308 PQJ393308 PGN393308 OWR393308 OMV393308 OCZ393308 NTD393308 NJH393308 MZL393308 MPP393308 MFT393308 LVX393308 LMB393308 LCF393308 KSJ393308 KIN393308 JYR393308 JOV393308 JEZ393308 IVD393308 ILH393308 IBL393308 HRP393308 HHT393308 GXX393308 GOB393308 GEF393308 FUJ393308 FKN393308 FAR393308 EQV393308 EGZ393308 DXD393308 DNH393308 DDL393308 CTP393308 CJT393308 BZX393308 BQB393308 BGF393308 AWJ393308 AMN393308 ACR393308 SV393308 IZ393308 WVL327772 WLP327772 WBT327772 VRX327772 VIB327772 UYF327772 UOJ327772 UEN327772 TUR327772 TKV327772 TAZ327772 SRD327772 SHH327772 RXL327772 RNP327772 RDT327772 QTX327772 QKB327772 QAF327772 PQJ327772 PGN327772 OWR327772 OMV327772 OCZ327772 NTD327772 NJH327772 MZL327772 MPP327772 MFT327772 LVX327772 LMB327772 LCF327772 KSJ327772 KIN327772 JYR327772 JOV327772 JEZ327772 IVD327772 ILH327772 IBL327772 HRP327772 HHT327772 GXX327772 GOB327772 GEF327772 FUJ327772 FKN327772 FAR327772 EQV327772 EGZ327772 DXD327772 DNH327772 DDL327772 CTP327772 CJT327772 BZX327772 BQB327772 BGF327772 AWJ327772 AMN327772 ACR327772 SV327772 IZ327772 WVL262236 WLP262236 WBT262236 VRX262236 VIB262236 UYF262236 UOJ262236 UEN262236 TUR262236 TKV262236 TAZ262236 SRD262236 SHH262236 RXL262236 RNP262236 RDT262236 QTX262236 QKB262236 QAF262236 PQJ262236 PGN262236 OWR262236 OMV262236 OCZ262236 NTD262236 NJH262236 MZL262236 MPP262236 MFT262236 LVX262236 LMB262236 LCF262236 KSJ262236 KIN262236 JYR262236 JOV262236 JEZ262236 IVD262236 ILH262236 IBL262236 HRP262236 HHT262236 GXX262236 GOB262236 GEF262236 FUJ262236 FKN262236 FAR262236 EQV262236 EGZ262236 DXD262236 DNH262236 DDL262236 CTP262236 CJT262236 BZX262236 BQB262236 BGF262236 AWJ262236 AMN262236 ACR262236 SV262236 IZ262236 WVL196700 WLP196700 WBT196700 VRX196700 VIB196700 UYF196700 UOJ196700 UEN196700 TUR196700 TKV196700 TAZ196700 SRD196700 SHH196700 RXL196700 RNP196700 RDT196700 QTX196700 QKB196700 QAF196700 PQJ196700 PGN196700 OWR196700 OMV196700 OCZ196700 NTD196700 NJH196700 MZL196700 MPP196700 MFT196700 LVX196700 LMB196700 LCF196700 KSJ196700 KIN196700 JYR196700 JOV196700 JEZ196700 IVD196700 ILH196700 IBL196700 HRP196700 HHT196700 GXX196700 GOB196700 GEF196700 FUJ196700 FKN196700 FAR196700 EQV196700 EGZ196700 DXD196700 DNH196700 DDL196700 CTP196700 CJT196700 BZX196700 BQB196700 BGF196700 AWJ196700 AMN196700 ACR196700 SV196700 IZ196700 WVL131164 WLP131164 WBT131164 VRX131164 VIB131164 UYF131164 UOJ131164 UEN131164 TUR131164 TKV131164 TAZ131164 SRD131164 SHH131164 RXL131164 RNP131164 RDT131164 QTX131164 QKB131164 QAF131164 PQJ131164 PGN131164 OWR131164 OMV131164 OCZ131164 NTD131164 NJH131164 MZL131164 MPP131164 MFT131164 LVX131164 LMB131164 LCF131164 KSJ131164 KIN131164 JYR131164 JOV131164 JEZ131164 IVD131164 ILH131164 IBL131164 HRP131164 HHT131164 GXX131164 GOB131164 GEF131164 FUJ131164 FKN131164 FAR131164 EQV131164 EGZ131164 DXD131164 DNH131164 DDL131164 CTP131164 CJT131164 BZX131164 BQB131164 BGF131164 AWJ131164 AMN131164 ACR131164 SV131164 IZ131164 WVL65628 WLP65628 WBT65628 VRX65628 VIB65628 UYF65628 UOJ65628 UEN65628 TUR65628 TKV65628 TAZ65628 SRD65628 SHH65628 RXL65628 RNP65628 RDT65628 QTX65628 QKB65628 QAF65628 PQJ65628 PGN65628 OWR65628 OMV65628 OCZ65628 NTD65628 NJH65628 MZL65628 MPP65628 MFT65628 LVX65628 LMB65628 LCF65628 KSJ65628 KIN65628 JYR65628 JOV65628 JEZ65628 IVD65628 ILH65628 IBL65628 HRP65628 HHT65628 GXX65628 GOB65628 GEF65628 FUJ65628 FKN65628 FAR65628 EQV65628 EGZ65628 DXD65628 DNH65628 DDL65628 CTP65628 CJT65628 BZX65628 BQB65628 BGF65628 AWJ65628 AMN65628 ACR65628 SV65628 IZ65628 WVL92 WLP92 WBT92 VRX92 VIB92 UYF92 UOJ92 UEN92 TUR92 TKV92 TAZ92 SRD92 SHH92 RXL92 RNP92 RDT92 QTX92 QKB92 QAF92 PQJ92 PGN92 OWR92 OMV92 OCZ92 NTD92 NJH92 MZL92 MPP92 MFT92 LVX92 LMB92 LCF92 KSJ92 KIN92 JYR92 JOV92 JEZ92 IVD92 ILH92 IBL92 HRP92 HHT92 GXX92 GOB92 GEF92 FUJ92 FKN92 FAR92 EQV92 EGZ92 DXD92 DNH92 DDL92 CTP92 CJT92 BZX92 BQB92 BGF92 AWJ92 AMN92 ACR92 SV92"/>
    <dataValidation allowBlank="1" showInputMessage="1" showErrorMessage="1" prompt="El resultado de esta columa es la base de la partida 1307 del formato 14-E." sqref="IY92 WVK983132 WLO983132 WBS983132 VRW983132 VIA983132 UYE983132 UOI983132 UEM983132 TUQ983132 TKU983132 TAY983132 SRC983132 SHG983132 RXK983132 RNO983132 RDS983132 QTW983132 QKA983132 QAE983132 PQI983132 PGM983132 OWQ983132 OMU983132 OCY983132 NTC983132 NJG983132 MZK983132 MPO983132 MFS983132 LVW983132 LMA983132 LCE983132 KSI983132 KIM983132 JYQ983132 JOU983132 JEY983132 IVC983132 ILG983132 IBK983132 HRO983132 HHS983132 GXW983132 GOA983132 GEE983132 FUI983132 FKM983132 FAQ983132 EQU983132 EGY983132 DXC983132 DNG983132 DDK983132 CTO983132 CJS983132 BZW983132 BQA983132 BGE983132 AWI983132 AMM983132 ACQ983132 SU983132 IY983132 WVK917596 WLO917596 WBS917596 VRW917596 VIA917596 UYE917596 UOI917596 UEM917596 TUQ917596 TKU917596 TAY917596 SRC917596 SHG917596 RXK917596 RNO917596 RDS917596 QTW917596 QKA917596 QAE917596 PQI917596 PGM917596 OWQ917596 OMU917596 OCY917596 NTC917596 NJG917596 MZK917596 MPO917596 MFS917596 LVW917596 LMA917596 LCE917596 KSI917596 KIM917596 JYQ917596 JOU917596 JEY917596 IVC917596 ILG917596 IBK917596 HRO917596 HHS917596 GXW917596 GOA917596 GEE917596 FUI917596 FKM917596 FAQ917596 EQU917596 EGY917596 DXC917596 DNG917596 DDK917596 CTO917596 CJS917596 BZW917596 BQA917596 BGE917596 AWI917596 AMM917596 ACQ917596 SU917596 IY917596 WVK852060 WLO852060 WBS852060 VRW852060 VIA852060 UYE852060 UOI852060 UEM852060 TUQ852060 TKU852060 TAY852060 SRC852060 SHG852060 RXK852060 RNO852060 RDS852060 QTW852060 QKA852060 QAE852060 PQI852060 PGM852060 OWQ852060 OMU852060 OCY852060 NTC852060 NJG852060 MZK852060 MPO852060 MFS852060 LVW852060 LMA852060 LCE852060 KSI852060 KIM852060 JYQ852060 JOU852060 JEY852060 IVC852060 ILG852060 IBK852060 HRO852060 HHS852060 GXW852060 GOA852060 GEE852060 FUI852060 FKM852060 FAQ852060 EQU852060 EGY852060 DXC852060 DNG852060 DDK852060 CTO852060 CJS852060 BZW852060 BQA852060 BGE852060 AWI852060 AMM852060 ACQ852060 SU852060 IY852060 WVK786524 WLO786524 WBS786524 VRW786524 VIA786524 UYE786524 UOI786524 UEM786524 TUQ786524 TKU786524 TAY786524 SRC786524 SHG786524 RXK786524 RNO786524 RDS786524 QTW786524 QKA786524 QAE786524 PQI786524 PGM786524 OWQ786524 OMU786524 OCY786524 NTC786524 NJG786524 MZK786524 MPO786524 MFS786524 LVW786524 LMA786524 LCE786524 KSI786524 KIM786524 JYQ786524 JOU786524 JEY786524 IVC786524 ILG786524 IBK786524 HRO786524 HHS786524 GXW786524 GOA786524 GEE786524 FUI786524 FKM786524 FAQ786524 EQU786524 EGY786524 DXC786524 DNG786524 DDK786524 CTO786524 CJS786524 BZW786524 BQA786524 BGE786524 AWI786524 AMM786524 ACQ786524 SU786524 IY786524 WVK720988 WLO720988 WBS720988 VRW720988 VIA720988 UYE720988 UOI720988 UEM720988 TUQ720988 TKU720988 TAY720988 SRC720988 SHG720988 RXK720988 RNO720988 RDS720988 QTW720988 QKA720988 QAE720988 PQI720988 PGM720988 OWQ720988 OMU720988 OCY720988 NTC720988 NJG720988 MZK720988 MPO720988 MFS720988 LVW720988 LMA720988 LCE720988 KSI720988 KIM720988 JYQ720988 JOU720988 JEY720988 IVC720988 ILG720988 IBK720988 HRO720988 HHS720988 GXW720988 GOA720988 GEE720988 FUI720988 FKM720988 FAQ720988 EQU720988 EGY720988 DXC720988 DNG720988 DDK720988 CTO720988 CJS720988 BZW720988 BQA720988 BGE720988 AWI720988 AMM720988 ACQ720988 SU720988 IY720988 WVK655452 WLO655452 WBS655452 VRW655452 VIA655452 UYE655452 UOI655452 UEM655452 TUQ655452 TKU655452 TAY655452 SRC655452 SHG655452 RXK655452 RNO655452 RDS655452 QTW655452 QKA655452 QAE655452 PQI655452 PGM655452 OWQ655452 OMU655452 OCY655452 NTC655452 NJG655452 MZK655452 MPO655452 MFS655452 LVW655452 LMA655452 LCE655452 KSI655452 KIM655452 JYQ655452 JOU655452 JEY655452 IVC655452 ILG655452 IBK655452 HRO655452 HHS655452 GXW655452 GOA655452 GEE655452 FUI655452 FKM655452 FAQ655452 EQU655452 EGY655452 DXC655452 DNG655452 DDK655452 CTO655452 CJS655452 BZW655452 BQA655452 BGE655452 AWI655452 AMM655452 ACQ655452 SU655452 IY655452 WVK589916 WLO589916 WBS589916 VRW589916 VIA589916 UYE589916 UOI589916 UEM589916 TUQ589916 TKU589916 TAY589916 SRC589916 SHG589916 RXK589916 RNO589916 RDS589916 QTW589916 QKA589916 QAE589916 PQI589916 PGM589916 OWQ589916 OMU589916 OCY589916 NTC589916 NJG589916 MZK589916 MPO589916 MFS589916 LVW589916 LMA589916 LCE589916 KSI589916 KIM589916 JYQ589916 JOU589916 JEY589916 IVC589916 ILG589916 IBK589916 HRO589916 HHS589916 GXW589916 GOA589916 GEE589916 FUI589916 FKM589916 FAQ589916 EQU589916 EGY589916 DXC589916 DNG589916 DDK589916 CTO589916 CJS589916 BZW589916 BQA589916 BGE589916 AWI589916 AMM589916 ACQ589916 SU589916 IY589916 WVK524380 WLO524380 WBS524380 VRW524380 VIA524380 UYE524380 UOI524380 UEM524380 TUQ524380 TKU524380 TAY524380 SRC524380 SHG524380 RXK524380 RNO524380 RDS524380 QTW524380 QKA524380 QAE524380 PQI524380 PGM524380 OWQ524380 OMU524380 OCY524380 NTC524380 NJG524380 MZK524380 MPO524380 MFS524380 LVW524380 LMA524380 LCE524380 KSI524380 KIM524380 JYQ524380 JOU524380 JEY524380 IVC524380 ILG524380 IBK524380 HRO524380 HHS524380 GXW524380 GOA524380 GEE524380 FUI524380 FKM524380 FAQ524380 EQU524380 EGY524380 DXC524380 DNG524380 DDK524380 CTO524380 CJS524380 BZW524380 BQA524380 BGE524380 AWI524380 AMM524380 ACQ524380 SU524380 IY524380 WVK458844 WLO458844 WBS458844 VRW458844 VIA458844 UYE458844 UOI458844 UEM458844 TUQ458844 TKU458844 TAY458844 SRC458844 SHG458844 RXK458844 RNO458844 RDS458844 QTW458844 QKA458844 QAE458844 PQI458844 PGM458844 OWQ458844 OMU458844 OCY458844 NTC458844 NJG458844 MZK458844 MPO458844 MFS458844 LVW458844 LMA458844 LCE458844 KSI458844 KIM458844 JYQ458844 JOU458844 JEY458844 IVC458844 ILG458844 IBK458844 HRO458844 HHS458844 GXW458844 GOA458844 GEE458844 FUI458844 FKM458844 FAQ458844 EQU458844 EGY458844 DXC458844 DNG458844 DDK458844 CTO458844 CJS458844 BZW458844 BQA458844 BGE458844 AWI458844 AMM458844 ACQ458844 SU458844 IY458844 WVK393308 WLO393308 WBS393308 VRW393308 VIA393308 UYE393308 UOI393308 UEM393308 TUQ393308 TKU393308 TAY393308 SRC393308 SHG393308 RXK393308 RNO393308 RDS393308 QTW393308 QKA393308 QAE393308 PQI393308 PGM393308 OWQ393308 OMU393308 OCY393308 NTC393308 NJG393308 MZK393308 MPO393308 MFS393308 LVW393308 LMA393308 LCE393308 KSI393308 KIM393308 JYQ393308 JOU393308 JEY393308 IVC393308 ILG393308 IBK393308 HRO393308 HHS393308 GXW393308 GOA393308 GEE393308 FUI393308 FKM393308 FAQ393308 EQU393308 EGY393308 DXC393308 DNG393308 DDK393308 CTO393308 CJS393308 BZW393308 BQA393308 BGE393308 AWI393308 AMM393308 ACQ393308 SU393308 IY393308 WVK327772 WLO327772 WBS327772 VRW327772 VIA327772 UYE327772 UOI327772 UEM327772 TUQ327772 TKU327772 TAY327772 SRC327772 SHG327772 RXK327772 RNO327772 RDS327772 QTW327772 QKA327772 QAE327772 PQI327772 PGM327772 OWQ327772 OMU327772 OCY327772 NTC327772 NJG327772 MZK327772 MPO327772 MFS327772 LVW327772 LMA327772 LCE327772 KSI327772 KIM327772 JYQ327772 JOU327772 JEY327772 IVC327772 ILG327772 IBK327772 HRO327772 HHS327772 GXW327772 GOA327772 GEE327772 FUI327772 FKM327772 FAQ327772 EQU327772 EGY327772 DXC327772 DNG327772 DDK327772 CTO327772 CJS327772 BZW327772 BQA327772 BGE327772 AWI327772 AMM327772 ACQ327772 SU327772 IY327772 WVK262236 WLO262236 WBS262236 VRW262236 VIA262236 UYE262236 UOI262236 UEM262236 TUQ262236 TKU262236 TAY262236 SRC262236 SHG262236 RXK262236 RNO262236 RDS262236 QTW262236 QKA262236 QAE262236 PQI262236 PGM262236 OWQ262236 OMU262236 OCY262236 NTC262236 NJG262236 MZK262236 MPO262236 MFS262236 LVW262236 LMA262236 LCE262236 KSI262236 KIM262236 JYQ262236 JOU262236 JEY262236 IVC262236 ILG262236 IBK262236 HRO262236 HHS262236 GXW262236 GOA262236 GEE262236 FUI262236 FKM262236 FAQ262236 EQU262236 EGY262236 DXC262236 DNG262236 DDK262236 CTO262236 CJS262236 BZW262236 BQA262236 BGE262236 AWI262236 AMM262236 ACQ262236 SU262236 IY262236 WVK196700 WLO196700 WBS196700 VRW196700 VIA196700 UYE196700 UOI196700 UEM196700 TUQ196700 TKU196700 TAY196700 SRC196700 SHG196700 RXK196700 RNO196700 RDS196700 QTW196700 QKA196700 QAE196700 PQI196700 PGM196700 OWQ196700 OMU196700 OCY196700 NTC196700 NJG196700 MZK196700 MPO196700 MFS196700 LVW196700 LMA196700 LCE196700 KSI196700 KIM196700 JYQ196700 JOU196700 JEY196700 IVC196700 ILG196700 IBK196700 HRO196700 HHS196700 GXW196700 GOA196700 GEE196700 FUI196700 FKM196700 FAQ196700 EQU196700 EGY196700 DXC196700 DNG196700 DDK196700 CTO196700 CJS196700 BZW196700 BQA196700 BGE196700 AWI196700 AMM196700 ACQ196700 SU196700 IY196700 WVK131164 WLO131164 WBS131164 VRW131164 VIA131164 UYE131164 UOI131164 UEM131164 TUQ131164 TKU131164 TAY131164 SRC131164 SHG131164 RXK131164 RNO131164 RDS131164 QTW131164 QKA131164 QAE131164 PQI131164 PGM131164 OWQ131164 OMU131164 OCY131164 NTC131164 NJG131164 MZK131164 MPO131164 MFS131164 LVW131164 LMA131164 LCE131164 KSI131164 KIM131164 JYQ131164 JOU131164 JEY131164 IVC131164 ILG131164 IBK131164 HRO131164 HHS131164 GXW131164 GOA131164 GEE131164 FUI131164 FKM131164 FAQ131164 EQU131164 EGY131164 DXC131164 DNG131164 DDK131164 CTO131164 CJS131164 BZW131164 BQA131164 BGE131164 AWI131164 AMM131164 ACQ131164 SU131164 IY131164 WVK65628 WLO65628 WBS65628 VRW65628 VIA65628 UYE65628 UOI65628 UEM65628 TUQ65628 TKU65628 TAY65628 SRC65628 SHG65628 RXK65628 RNO65628 RDS65628 QTW65628 QKA65628 QAE65628 PQI65628 PGM65628 OWQ65628 OMU65628 OCY65628 NTC65628 NJG65628 MZK65628 MPO65628 MFS65628 LVW65628 LMA65628 LCE65628 KSI65628 KIM65628 JYQ65628 JOU65628 JEY65628 IVC65628 ILG65628 IBK65628 HRO65628 HHS65628 GXW65628 GOA65628 GEE65628 FUI65628 FKM65628 FAQ65628 EQU65628 EGY65628 DXC65628 DNG65628 DDK65628 CTO65628 CJS65628 BZW65628 BQA65628 BGE65628 AWI65628 AMM65628 ACQ65628 SU65628 IY65628 WVK92 WLO92 WBS92 VRW92 VIA92 UYE92 UOI92 UEM92 TUQ92 TKU92 TAY92 SRC92 SHG92 RXK92 RNO92 RDS92 QTW92 QKA92 QAE92 PQI92 PGM92 OWQ92 OMU92 OCY92 NTC92 NJG92 MZK92 MPO92 MFS92 LVW92 LMA92 LCE92 KSI92 KIM92 JYQ92 JOU92 JEY92 IVC92 ILG92 IBK92 HRO92 HHS92 GXW92 GOA92 GEE92 FUI92 FKM92 FAQ92 EQU92 EGY92 DXC92 DNG92 DDK92 CTO92 CJS92 BZW92 BQA92 BGE92 AWI92 AMM92 ACQ92 SU92"/>
    <dataValidation allowBlank="1" showInputMessage="1" showErrorMessage="1" prompt="El resultado de esta columa es la base de la partida 1305 del formato 14-E." sqref="IX92 WVJ983132 WLN983132 WBR983132 VRV983132 VHZ983132 UYD983132 UOH983132 UEL983132 TUP983132 TKT983132 TAX983132 SRB983132 SHF983132 RXJ983132 RNN983132 RDR983132 QTV983132 QJZ983132 QAD983132 PQH983132 PGL983132 OWP983132 OMT983132 OCX983132 NTB983132 NJF983132 MZJ983132 MPN983132 MFR983132 LVV983132 LLZ983132 LCD983132 KSH983132 KIL983132 JYP983132 JOT983132 JEX983132 IVB983132 ILF983132 IBJ983132 HRN983132 HHR983132 GXV983132 GNZ983132 GED983132 FUH983132 FKL983132 FAP983132 EQT983132 EGX983132 DXB983132 DNF983132 DDJ983132 CTN983132 CJR983132 BZV983132 BPZ983132 BGD983132 AWH983132 AML983132 ACP983132 ST983132 IX983132 WVJ917596 WLN917596 WBR917596 VRV917596 VHZ917596 UYD917596 UOH917596 UEL917596 TUP917596 TKT917596 TAX917596 SRB917596 SHF917596 RXJ917596 RNN917596 RDR917596 QTV917596 QJZ917596 QAD917596 PQH917596 PGL917596 OWP917596 OMT917596 OCX917596 NTB917596 NJF917596 MZJ917596 MPN917596 MFR917596 LVV917596 LLZ917596 LCD917596 KSH917596 KIL917596 JYP917596 JOT917596 JEX917596 IVB917596 ILF917596 IBJ917596 HRN917596 HHR917596 GXV917596 GNZ917596 GED917596 FUH917596 FKL917596 FAP917596 EQT917596 EGX917596 DXB917596 DNF917596 DDJ917596 CTN917596 CJR917596 BZV917596 BPZ917596 BGD917596 AWH917596 AML917596 ACP917596 ST917596 IX917596 WVJ852060 WLN852060 WBR852060 VRV852060 VHZ852060 UYD852060 UOH852060 UEL852060 TUP852060 TKT852060 TAX852060 SRB852060 SHF852060 RXJ852060 RNN852060 RDR852060 QTV852060 QJZ852060 QAD852060 PQH852060 PGL852060 OWP852060 OMT852060 OCX852060 NTB852060 NJF852060 MZJ852060 MPN852060 MFR852060 LVV852060 LLZ852060 LCD852060 KSH852060 KIL852060 JYP852060 JOT852060 JEX852060 IVB852060 ILF852060 IBJ852060 HRN852060 HHR852060 GXV852060 GNZ852060 GED852060 FUH852060 FKL852060 FAP852060 EQT852060 EGX852060 DXB852060 DNF852060 DDJ852060 CTN852060 CJR852060 BZV852060 BPZ852060 BGD852060 AWH852060 AML852060 ACP852060 ST852060 IX852060 WVJ786524 WLN786524 WBR786524 VRV786524 VHZ786524 UYD786524 UOH786524 UEL786524 TUP786524 TKT786524 TAX786524 SRB786524 SHF786524 RXJ786524 RNN786524 RDR786524 QTV786524 QJZ786524 QAD786524 PQH786524 PGL786524 OWP786524 OMT786524 OCX786524 NTB786524 NJF786524 MZJ786524 MPN786524 MFR786524 LVV786524 LLZ786524 LCD786524 KSH786524 KIL786524 JYP786524 JOT786524 JEX786524 IVB786524 ILF786524 IBJ786524 HRN786524 HHR786524 GXV786524 GNZ786524 GED786524 FUH786524 FKL786524 FAP786524 EQT786524 EGX786524 DXB786524 DNF786524 DDJ786524 CTN786524 CJR786524 BZV786524 BPZ786524 BGD786524 AWH786524 AML786524 ACP786524 ST786524 IX786524 WVJ720988 WLN720988 WBR720988 VRV720988 VHZ720988 UYD720988 UOH720988 UEL720988 TUP720988 TKT720988 TAX720988 SRB720988 SHF720988 RXJ720988 RNN720988 RDR720988 QTV720988 QJZ720988 QAD720988 PQH720988 PGL720988 OWP720988 OMT720988 OCX720988 NTB720988 NJF720988 MZJ720988 MPN720988 MFR720988 LVV720988 LLZ720988 LCD720988 KSH720988 KIL720988 JYP720988 JOT720988 JEX720988 IVB720988 ILF720988 IBJ720988 HRN720988 HHR720988 GXV720988 GNZ720988 GED720988 FUH720988 FKL720988 FAP720988 EQT720988 EGX720988 DXB720988 DNF720988 DDJ720988 CTN720988 CJR720988 BZV720988 BPZ720988 BGD720988 AWH720988 AML720988 ACP720988 ST720988 IX720988 WVJ655452 WLN655452 WBR655452 VRV655452 VHZ655452 UYD655452 UOH655452 UEL655452 TUP655452 TKT655452 TAX655452 SRB655452 SHF655452 RXJ655452 RNN655452 RDR655452 QTV655452 QJZ655452 QAD655452 PQH655452 PGL655452 OWP655452 OMT655452 OCX655452 NTB655452 NJF655452 MZJ655452 MPN655452 MFR655452 LVV655452 LLZ655452 LCD655452 KSH655452 KIL655452 JYP655452 JOT655452 JEX655452 IVB655452 ILF655452 IBJ655452 HRN655452 HHR655452 GXV655452 GNZ655452 GED655452 FUH655452 FKL655452 FAP655452 EQT655452 EGX655452 DXB655452 DNF655452 DDJ655452 CTN655452 CJR655452 BZV655452 BPZ655452 BGD655452 AWH655452 AML655452 ACP655452 ST655452 IX655452 WVJ589916 WLN589916 WBR589916 VRV589916 VHZ589916 UYD589916 UOH589916 UEL589916 TUP589916 TKT589916 TAX589916 SRB589916 SHF589916 RXJ589916 RNN589916 RDR589916 QTV589916 QJZ589916 QAD589916 PQH589916 PGL589916 OWP589916 OMT589916 OCX589916 NTB589916 NJF589916 MZJ589916 MPN589916 MFR589916 LVV589916 LLZ589916 LCD589916 KSH589916 KIL589916 JYP589916 JOT589916 JEX589916 IVB589916 ILF589916 IBJ589916 HRN589916 HHR589916 GXV589916 GNZ589916 GED589916 FUH589916 FKL589916 FAP589916 EQT589916 EGX589916 DXB589916 DNF589916 DDJ589916 CTN589916 CJR589916 BZV589916 BPZ589916 BGD589916 AWH589916 AML589916 ACP589916 ST589916 IX589916 WVJ524380 WLN524380 WBR524380 VRV524380 VHZ524380 UYD524380 UOH524380 UEL524380 TUP524380 TKT524380 TAX524380 SRB524380 SHF524380 RXJ524380 RNN524380 RDR524380 QTV524380 QJZ524380 QAD524380 PQH524380 PGL524380 OWP524380 OMT524380 OCX524380 NTB524380 NJF524380 MZJ524380 MPN524380 MFR524380 LVV524380 LLZ524380 LCD524380 KSH524380 KIL524380 JYP524380 JOT524380 JEX524380 IVB524380 ILF524380 IBJ524380 HRN524380 HHR524380 GXV524380 GNZ524380 GED524380 FUH524380 FKL524380 FAP524380 EQT524380 EGX524380 DXB524380 DNF524380 DDJ524380 CTN524380 CJR524380 BZV524380 BPZ524380 BGD524380 AWH524380 AML524380 ACP524380 ST524380 IX524380 WVJ458844 WLN458844 WBR458844 VRV458844 VHZ458844 UYD458844 UOH458844 UEL458844 TUP458844 TKT458844 TAX458844 SRB458844 SHF458844 RXJ458844 RNN458844 RDR458844 QTV458844 QJZ458844 QAD458844 PQH458844 PGL458844 OWP458844 OMT458844 OCX458844 NTB458844 NJF458844 MZJ458844 MPN458844 MFR458844 LVV458844 LLZ458844 LCD458844 KSH458844 KIL458844 JYP458844 JOT458844 JEX458844 IVB458844 ILF458844 IBJ458844 HRN458844 HHR458844 GXV458844 GNZ458844 GED458844 FUH458844 FKL458844 FAP458844 EQT458844 EGX458844 DXB458844 DNF458844 DDJ458844 CTN458844 CJR458844 BZV458844 BPZ458844 BGD458844 AWH458844 AML458844 ACP458844 ST458844 IX458844 WVJ393308 WLN393308 WBR393308 VRV393308 VHZ393308 UYD393308 UOH393308 UEL393308 TUP393308 TKT393308 TAX393308 SRB393308 SHF393308 RXJ393308 RNN393308 RDR393308 QTV393308 QJZ393308 QAD393308 PQH393308 PGL393308 OWP393308 OMT393308 OCX393308 NTB393308 NJF393308 MZJ393308 MPN393308 MFR393308 LVV393308 LLZ393308 LCD393308 KSH393308 KIL393308 JYP393308 JOT393308 JEX393308 IVB393308 ILF393308 IBJ393308 HRN393308 HHR393308 GXV393308 GNZ393308 GED393308 FUH393308 FKL393308 FAP393308 EQT393308 EGX393308 DXB393308 DNF393308 DDJ393308 CTN393308 CJR393308 BZV393308 BPZ393308 BGD393308 AWH393308 AML393308 ACP393308 ST393308 IX393308 WVJ327772 WLN327772 WBR327772 VRV327772 VHZ327772 UYD327772 UOH327772 UEL327772 TUP327772 TKT327772 TAX327772 SRB327772 SHF327772 RXJ327772 RNN327772 RDR327772 QTV327772 QJZ327772 QAD327772 PQH327772 PGL327772 OWP327772 OMT327772 OCX327772 NTB327772 NJF327772 MZJ327772 MPN327772 MFR327772 LVV327772 LLZ327772 LCD327772 KSH327772 KIL327772 JYP327772 JOT327772 JEX327772 IVB327772 ILF327772 IBJ327772 HRN327772 HHR327772 GXV327772 GNZ327772 GED327772 FUH327772 FKL327772 FAP327772 EQT327772 EGX327772 DXB327772 DNF327772 DDJ327772 CTN327772 CJR327772 BZV327772 BPZ327772 BGD327772 AWH327772 AML327772 ACP327772 ST327772 IX327772 WVJ262236 WLN262236 WBR262236 VRV262236 VHZ262236 UYD262236 UOH262236 UEL262236 TUP262236 TKT262236 TAX262236 SRB262236 SHF262236 RXJ262236 RNN262236 RDR262236 QTV262236 QJZ262236 QAD262236 PQH262236 PGL262236 OWP262236 OMT262236 OCX262236 NTB262236 NJF262236 MZJ262236 MPN262236 MFR262236 LVV262236 LLZ262236 LCD262236 KSH262236 KIL262236 JYP262236 JOT262236 JEX262236 IVB262236 ILF262236 IBJ262236 HRN262236 HHR262236 GXV262236 GNZ262236 GED262236 FUH262236 FKL262236 FAP262236 EQT262236 EGX262236 DXB262236 DNF262236 DDJ262236 CTN262236 CJR262236 BZV262236 BPZ262236 BGD262236 AWH262236 AML262236 ACP262236 ST262236 IX262236 WVJ196700 WLN196700 WBR196700 VRV196700 VHZ196700 UYD196700 UOH196700 UEL196700 TUP196700 TKT196700 TAX196700 SRB196700 SHF196700 RXJ196700 RNN196700 RDR196700 QTV196700 QJZ196700 QAD196700 PQH196700 PGL196700 OWP196700 OMT196700 OCX196700 NTB196700 NJF196700 MZJ196700 MPN196700 MFR196700 LVV196700 LLZ196700 LCD196700 KSH196700 KIL196700 JYP196700 JOT196700 JEX196700 IVB196700 ILF196700 IBJ196700 HRN196700 HHR196700 GXV196700 GNZ196700 GED196700 FUH196700 FKL196700 FAP196700 EQT196700 EGX196700 DXB196700 DNF196700 DDJ196700 CTN196700 CJR196700 BZV196700 BPZ196700 BGD196700 AWH196700 AML196700 ACP196700 ST196700 IX196700 WVJ131164 WLN131164 WBR131164 VRV131164 VHZ131164 UYD131164 UOH131164 UEL131164 TUP131164 TKT131164 TAX131164 SRB131164 SHF131164 RXJ131164 RNN131164 RDR131164 QTV131164 QJZ131164 QAD131164 PQH131164 PGL131164 OWP131164 OMT131164 OCX131164 NTB131164 NJF131164 MZJ131164 MPN131164 MFR131164 LVV131164 LLZ131164 LCD131164 KSH131164 KIL131164 JYP131164 JOT131164 JEX131164 IVB131164 ILF131164 IBJ131164 HRN131164 HHR131164 GXV131164 GNZ131164 GED131164 FUH131164 FKL131164 FAP131164 EQT131164 EGX131164 DXB131164 DNF131164 DDJ131164 CTN131164 CJR131164 BZV131164 BPZ131164 BGD131164 AWH131164 AML131164 ACP131164 ST131164 IX131164 WVJ65628 WLN65628 WBR65628 VRV65628 VHZ65628 UYD65628 UOH65628 UEL65628 TUP65628 TKT65628 TAX65628 SRB65628 SHF65628 RXJ65628 RNN65628 RDR65628 QTV65628 QJZ65628 QAD65628 PQH65628 PGL65628 OWP65628 OMT65628 OCX65628 NTB65628 NJF65628 MZJ65628 MPN65628 MFR65628 LVV65628 LLZ65628 LCD65628 KSH65628 KIL65628 JYP65628 JOT65628 JEX65628 IVB65628 ILF65628 IBJ65628 HRN65628 HHR65628 GXV65628 GNZ65628 GED65628 FUH65628 FKL65628 FAP65628 EQT65628 EGX65628 DXB65628 DNF65628 DDJ65628 CTN65628 CJR65628 BZV65628 BPZ65628 BGD65628 AWH65628 AML65628 ACP65628 ST65628 IX65628 WVJ92 WLN92 WBR92 VRV92 VHZ92 UYD92 UOH92 UEL92 TUP92 TKT92 TAX92 SRB92 SHF92 RXJ92 RNN92 RDR92 QTV92 QJZ92 QAD92 PQH92 PGL92 OWP92 OMT92 OCX92 NTB92 NJF92 MZJ92 MPN92 MFR92 LVV92 LLZ92 LCD92 KSH92 KIL92 JYP92 JOT92 JEX92 IVB92 ILF92 IBJ92 HRN92 HHR92 GXV92 GNZ92 GED92 FUH92 FKL92 FAP92 EQT92 EGX92 DXB92 DNF92 DDJ92 CTN92 CJR92 BZV92 BPZ92 BGD92 AWH92 AML92 ACP92 ST92"/>
    <dataValidation allowBlank="1" showInputMessage="1" showErrorMessage="1" prompt="El resultado de esta columa es la base de la partida 1304 del formato 14-E." sqref="IW92 WVI983132 WLM983132 WBQ983132 VRU983132 VHY983132 UYC983132 UOG983132 UEK983132 TUO983132 TKS983132 TAW983132 SRA983132 SHE983132 RXI983132 RNM983132 RDQ983132 QTU983132 QJY983132 QAC983132 PQG983132 PGK983132 OWO983132 OMS983132 OCW983132 NTA983132 NJE983132 MZI983132 MPM983132 MFQ983132 LVU983132 LLY983132 LCC983132 KSG983132 KIK983132 JYO983132 JOS983132 JEW983132 IVA983132 ILE983132 IBI983132 HRM983132 HHQ983132 GXU983132 GNY983132 GEC983132 FUG983132 FKK983132 FAO983132 EQS983132 EGW983132 DXA983132 DNE983132 DDI983132 CTM983132 CJQ983132 BZU983132 BPY983132 BGC983132 AWG983132 AMK983132 ACO983132 SS983132 IW983132 WVI917596 WLM917596 WBQ917596 VRU917596 VHY917596 UYC917596 UOG917596 UEK917596 TUO917596 TKS917596 TAW917596 SRA917596 SHE917596 RXI917596 RNM917596 RDQ917596 QTU917596 QJY917596 QAC917596 PQG917596 PGK917596 OWO917596 OMS917596 OCW917596 NTA917596 NJE917596 MZI917596 MPM917596 MFQ917596 LVU917596 LLY917596 LCC917596 KSG917596 KIK917596 JYO917596 JOS917596 JEW917596 IVA917596 ILE917596 IBI917596 HRM917596 HHQ917596 GXU917596 GNY917596 GEC917596 FUG917596 FKK917596 FAO917596 EQS917596 EGW917596 DXA917596 DNE917596 DDI917596 CTM917596 CJQ917596 BZU917596 BPY917596 BGC917596 AWG917596 AMK917596 ACO917596 SS917596 IW917596 WVI852060 WLM852060 WBQ852060 VRU852060 VHY852060 UYC852060 UOG852060 UEK852060 TUO852060 TKS852060 TAW852060 SRA852060 SHE852060 RXI852060 RNM852060 RDQ852060 QTU852060 QJY852060 QAC852060 PQG852060 PGK852060 OWO852060 OMS852060 OCW852060 NTA852060 NJE852060 MZI852060 MPM852060 MFQ852060 LVU852060 LLY852060 LCC852060 KSG852060 KIK852060 JYO852060 JOS852060 JEW852060 IVA852060 ILE852060 IBI852060 HRM852060 HHQ852060 GXU852060 GNY852060 GEC852060 FUG852060 FKK852060 FAO852060 EQS852060 EGW852060 DXA852060 DNE852060 DDI852060 CTM852060 CJQ852060 BZU852060 BPY852060 BGC852060 AWG852060 AMK852060 ACO852060 SS852060 IW852060 WVI786524 WLM786524 WBQ786524 VRU786524 VHY786524 UYC786524 UOG786524 UEK786524 TUO786524 TKS786524 TAW786524 SRA786524 SHE786524 RXI786524 RNM786524 RDQ786524 QTU786524 QJY786524 QAC786524 PQG786524 PGK786524 OWO786524 OMS786524 OCW786524 NTA786524 NJE786524 MZI786524 MPM786524 MFQ786524 LVU786524 LLY786524 LCC786524 KSG786524 KIK786524 JYO786524 JOS786524 JEW786524 IVA786524 ILE786524 IBI786524 HRM786524 HHQ786524 GXU786524 GNY786524 GEC786524 FUG786524 FKK786524 FAO786524 EQS786524 EGW786524 DXA786524 DNE786524 DDI786524 CTM786524 CJQ786524 BZU786524 BPY786524 BGC786524 AWG786524 AMK786524 ACO786524 SS786524 IW786524 WVI720988 WLM720988 WBQ720988 VRU720988 VHY720988 UYC720988 UOG720988 UEK720988 TUO720988 TKS720988 TAW720988 SRA720988 SHE720988 RXI720988 RNM720988 RDQ720988 QTU720988 QJY720988 QAC720988 PQG720988 PGK720988 OWO720988 OMS720988 OCW720988 NTA720988 NJE720988 MZI720988 MPM720988 MFQ720988 LVU720988 LLY720988 LCC720988 KSG720988 KIK720988 JYO720988 JOS720988 JEW720988 IVA720988 ILE720988 IBI720988 HRM720988 HHQ720988 GXU720988 GNY720988 GEC720988 FUG720988 FKK720988 FAO720988 EQS720988 EGW720988 DXA720988 DNE720988 DDI720988 CTM720988 CJQ720988 BZU720988 BPY720988 BGC720988 AWG720988 AMK720988 ACO720988 SS720988 IW720988 WVI655452 WLM655452 WBQ655452 VRU655452 VHY655452 UYC655452 UOG655452 UEK655452 TUO655452 TKS655452 TAW655452 SRA655452 SHE655452 RXI655452 RNM655452 RDQ655452 QTU655452 QJY655452 QAC655452 PQG655452 PGK655452 OWO655452 OMS655452 OCW655452 NTA655452 NJE655452 MZI655452 MPM655452 MFQ655452 LVU655452 LLY655452 LCC655452 KSG655452 KIK655452 JYO655452 JOS655452 JEW655452 IVA655452 ILE655452 IBI655452 HRM655452 HHQ655452 GXU655452 GNY655452 GEC655452 FUG655452 FKK655452 FAO655452 EQS655452 EGW655452 DXA655452 DNE655452 DDI655452 CTM655452 CJQ655452 BZU655452 BPY655452 BGC655452 AWG655452 AMK655452 ACO655452 SS655452 IW655452 WVI589916 WLM589916 WBQ589916 VRU589916 VHY589916 UYC589916 UOG589916 UEK589916 TUO589916 TKS589916 TAW589916 SRA589916 SHE589916 RXI589916 RNM589916 RDQ589916 QTU589916 QJY589916 QAC589916 PQG589916 PGK589916 OWO589916 OMS589916 OCW589916 NTA589916 NJE589916 MZI589916 MPM589916 MFQ589916 LVU589916 LLY589916 LCC589916 KSG589916 KIK589916 JYO589916 JOS589916 JEW589916 IVA589916 ILE589916 IBI589916 HRM589916 HHQ589916 GXU589916 GNY589916 GEC589916 FUG589916 FKK589916 FAO589916 EQS589916 EGW589916 DXA589916 DNE589916 DDI589916 CTM589916 CJQ589916 BZU589916 BPY589916 BGC589916 AWG589916 AMK589916 ACO589916 SS589916 IW589916 WVI524380 WLM524380 WBQ524380 VRU524380 VHY524380 UYC524380 UOG524380 UEK524380 TUO524380 TKS524380 TAW524380 SRA524380 SHE524380 RXI524380 RNM524380 RDQ524380 QTU524380 QJY524380 QAC524380 PQG524380 PGK524380 OWO524380 OMS524380 OCW524380 NTA524380 NJE524380 MZI524380 MPM524380 MFQ524380 LVU524380 LLY524380 LCC524380 KSG524380 KIK524380 JYO524380 JOS524380 JEW524380 IVA524380 ILE524380 IBI524380 HRM524380 HHQ524380 GXU524380 GNY524380 GEC524380 FUG524380 FKK524380 FAO524380 EQS524380 EGW524380 DXA524380 DNE524380 DDI524380 CTM524380 CJQ524380 BZU524380 BPY524380 BGC524380 AWG524380 AMK524380 ACO524380 SS524380 IW524380 WVI458844 WLM458844 WBQ458844 VRU458844 VHY458844 UYC458844 UOG458844 UEK458844 TUO458844 TKS458844 TAW458844 SRA458844 SHE458844 RXI458844 RNM458844 RDQ458844 QTU458844 QJY458844 QAC458844 PQG458844 PGK458844 OWO458844 OMS458844 OCW458844 NTA458844 NJE458844 MZI458844 MPM458844 MFQ458844 LVU458844 LLY458844 LCC458844 KSG458844 KIK458844 JYO458844 JOS458844 JEW458844 IVA458844 ILE458844 IBI458844 HRM458844 HHQ458844 GXU458844 GNY458844 GEC458844 FUG458844 FKK458844 FAO458844 EQS458844 EGW458844 DXA458844 DNE458844 DDI458844 CTM458844 CJQ458844 BZU458844 BPY458844 BGC458844 AWG458844 AMK458844 ACO458844 SS458844 IW458844 WVI393308 WLM393308 WBQ393308 VRU393308 VHY393308 UYC393308 UOG393308 UEK393308 TUO393308 TKS393308 TAW393308 SRA393308 SHE393308 RXI393308 RNM393308 RDQ393308 QTU393308 QJY393308 QAC393308 PQG393308 PGK393308 OWO393308 OMS393308 OCW393308 NTA393308 NJE393308 MZI393308 MPM393308 MFQ393308 LVU393308 LLY393308 LCC393308 KSG393308 KIK393308 JYO393308 JOS393308 JEW393308 IVA393308 ILE393308 IBI393308 HRM393308 HHQ393308 GXU393308 GNY393308 GEC393308 FUG393308 FKK393308 FAO393308 EQS393308 EGW393308 DXA393308 DNE393308 DDI393308 CTM393308 CJQ393308 BZU393308 BPY393308 BGC393308 AWG393308 AMK393308 ACO393308 SS393308 IW393308 WVI327772 WLM327772 WBQ327772 VRU327772 VHY327772 UYC327772 UOG327772 UEK327772 TUO327772 TKS327772 TAW327772 SRA327772 SHE327772 RXI327772 RNM327772 RDQ327772 QTU327772 QJY327772 QAC327772 PQG327772 PGK327772 OWO327772 OMS327772 OCW327772 NTA327772 NJE327772 MZI327772 MPM327772 MFQ327772 LVU327772 LLY327772 LCC327772 KSG327772 KIK327772 JYO327772 JOS327772 JEW327772 IVA327772 ILE327772 IBI327772 HRM327772 HHQ327772 GXU327772 GNY327772 GEC327772 FUG327772 FKK327772 FAO327772 EQS327772 EGW327772 DXA327772 DNE327772 DDI327772 CTM327772 CJQ327772 BZU327772 BPY327772 BGC327772 AWG327772 AMK327772 ACO327772 SS327772 IW327772 WVI262236 WLM262236 WBQ262236 VRU262236 VHY262236 UYC262236 UOG262236 UEK262236 TUO262236 TKS262236 TAW262236 SRA262236 SHE262236 RXI262236 RNM262236 RDQ262236 QTU262236 QJY262236 QAC262236 PQG262236 PGK262236 OWO262236 OMS262236 OCW262236 NTA262236 NJE262236 MZI262236 MPM262236 MFQ262236 LVU262236 LLY262236 LCC262236 KSG262236 KIK262236 JYO262236 JOS262236 JEW262236 IVA262236 ILE262236 IBI262236 HRM262236 HHQ262236 GXU262236 GNY262236 GEC262236 FUG262236 FKK262236 FAO262236 EQS262236 EGW262236 DXA262236 DNE262236 DDI262236 CTM262236 CJQ262236 BZU262236 BPY262236 BGC262236 AWG262236 AMK262236 ACO262236 SS262236 IW262236 WVI196700 WLM196700 WBQ196700 VRU196700 VHY196700 UYC196700 UOG196700 UEK196700 TUO196700 TKS196700 TAW196700 SRA196700 SHE196700 RXI196700 RNM196700 RDQ196700 QTU196700 QJY196700 QAC196700 PQG196700 PGK196700 OWO196700 OMS196700 OCW196700 NTA196700 NJE196700 MZI196700 MPM196700 MFQ196700 LVU196700 LLY196700 LCC196700 KSG196700 KIK196700 JYO196700 JOS196700 JEW196700 IVA196700 ILE196700 IBI196700 HRM196700 HHQ196700 GXU196700 GNY196700 GEC196700 FUG196700 FKK196700 FAO196700 EQS196700 EGW196700 DXA196700 DNE196700 DDI196700 CTM196700 CJQ196700 BZU196700 BPY196700 BGC196700 AWG196700 AMK196700 ACO196700 SS196700 IW196700 WVI131164 WLM131164 WBQ131164 VRU131164 VHY131164 UYC131164 UOG131164 UEK131164 TUO131164 TKS131164 TAW131164 SRA131164 SHE131164 RXI131164 RNM131164 RDQ131164 QTU131164 QJY131164 QAC131164 PQG131164 PGK131164 OWO131164 OMS131164 OCW131164 NTA131164 NJE131164 MZI131164 MPM131164 MFQ131164 LVU131164 LLY131164 LCC131164 KSG131164 KIK131164 JYO131164 JOS131164 JEW131164 IVA131164 ILE131164 IBI131164 HRM131164 HHQ131164 GXU131164 GNY131164 GEC131164 FUG131164 FKK131164 FAO131164 EQS131164 EGW131164 DXA131164 DNE131164 DDI131164 CTM131164 CJQ131164 BZU131164 BPY131164 BGC131164 AWG131164 AMK131164 ACO131164 SS131164 IW131164 WVI65628 WLM65628 WBQ65628 VRU65628 VHY65628 UYC65628 UOG65628 UEK65628 TUO65628 TKS65628 TAW65628 SRA65628 SHE65628 RXI65628 RNM65628 RDQ65628 QTU65628 QJY65628 QAC65628 PQG65628 PGK65628 OWO65628 OMS65628 OCW65628 NTA65628 NJE65628 MZI65628 MPM65628 MFQ65628 LVU65628 LLY65628 LCC65628 KSG65628 KIK65628 JYO65628 JOS65628 JEW65628 IVA65628 ILE65628 IBI65628 HRM65628 HHQ65628 GXU65628 GNY65628 GEC65628 FUG65628 FKK65628 FAO65628 EQS65628 EGW65628 DXA65628 DNE65628 DDI65628 CTM65628 CJQ65628 BZU65628 BPY65628 BGC65628 AWG65628 AMK65628 ACO65628 SS65628 IW65628 WVI92 WLM92 WBQ92 VRU92 VHY92 UYC92 UOG92 UEK92 TUO92 TKS92 TAW92 SRA92 SHE92 RXI92 RNM92 RDQ92 QTU92 QJY92 QAC92 PQG92 PGK92 OWO92 OMS92 OCW92 NTA92 NJE92 MZI92 MPM92 MFQ92 LVU92 LLY92 LCC92 KSG92 KIK92 JYO92 JOS92 JEW92 IVA92 ILE92 IBI92 HRM92 HHQ92 GXU92 GNY92 GEC92 FUG92 FKK92 FAO92 EQS92 EGW92 DXA92 DNE92 DDI92 CTM92 CJQ92 BZU92 BPY92 BGC92 AWG92 AMK92 ACO92 SS92"/>
    <dataValidation allowBlank="1" showInputMessage="1" showErrorMessage="1" prompt="El resultado de esta columa es la base de la partida 1303 del formato 14-E." sqref="IV92 WVH983132 WLL983132 WBP983132 VRT983132 VHX983132 UYB983132 UOF983132 UEJ983132 TUN983132 TKR983132 TAV983132 SQZ983132 SHD983132 RXH983132 RNL983132 RDP983132 QTT983132 QJX983132 QAB983132 PQF983132 PGJ983132 OWN983132 OMR983132 OCV983132 NSZ983132 NJD983132 MZH983132 MPL983132 MFP983132 LVT983132 LLX983132 LCB983132 KSF983132 KIJ983132 JYN983132 JOR983132 JEV983132 IUZ983132 ILD983132 IBH983132 HRL983132 HHP983132 GXT983132 GNX983132 GEB983132 FUF983132 FKJ983132 FAN983132 EQR983132 EGV983132 DWZ983132 DND983132 DDH983132 CTL983132 CJP983132 BZT983132 BPX983132 BGB983132 AWF983132 AMJ983132 ACN983132 SR983132 IV983132 WVH917596 WLL917596 WBP917596 VRT917596 VHX917596 UYB917596 UOF917596 UEJ917596 TUN917596 TKR917596 TAV917596 SQZ917596 SHD917596 RXH917596 RNL917596 RDP917596 QTT917596 QJX917596 QAB917596 PQF917596 PGJ917596 OWN917596 OMR917596 OCV917596 NSZ917596 NJD917596 MZH917596 MPL917596 MFP917596 LVT917596 LLX917596 LCB917596 KSF917596 KIJ917596 JYN917596 JOR917596 JEV917596 IUZ917596 ILD917596 IBH917596 HRL917596 HHP917596 GXT917596 GNX917596 GEB917596 FUF917596 FKJ917596 FAN917596 EQR917596 EGV917596 DWZ917596 DND917596 DDH917596 CTL917596 CJP917596 BZT917596 BPX917596 BGB917596 AWF917596 AMJ917596 ACN917596 SR917596 IV917596 WVH852060 WLL852060 WBP852060 VRT852060 VHX852060 UYB852060 UOF852060 UEJ852060 TUN852060 TKR852060 TAV852060 SQZ852060 SHD852060 RXH852060 RNL852060 RDP852060 QTT852060 QJX852060 QAB852060 PQF852060 PGJ852060 OWN852060 OMR852060 OCV852060 NSZ852060 NJD852060 MZH852060 MPL852060 MFP852060 LVT852060 LLX852060 LCB852060 KSF852060 KIJ852060 JYN852060 JOR852060 JEV852060 IUZ852060 ILD852060 IBH852060 HRL852060 HHP852060 GXT852060 GNX852060 GEB852060 FUF852060 FKJ852060 FAN852060 EQR852060 EGV852060 DWZ852060 DND852060 DDH852060 CTL852060 CJP852060 BZT852060 BPX852060 BGB852060 AWF852060 AMJ852060 ACN852060 SR852060 IV852060 WVH786524 WLL786524 WBP786524 VRT786524 VHX786524 UYB786524 UOF786524 UEJ786524 TUN786524 TKR786524 TAV786524 SQZ786524 SHD786524 RXH786524 RNL786524 RDP786524 QTT786524 QJX786524 QAB786524 PQF786524 PGJ786524 OWN786524 OMR786524 OCV786524 NSZ786524 NJD786524 MZH786524 MPL786524 MFP786524 LVT786524 LLX786524 LCB786524 KSF786524 KIJ786524 JYN786524 JOR786524 JEV786524 IUZ786524 ILD786524 IBH786524 HRL786524 HHP786524 GXT786524 GNX786524 GEB786524 FUF786524 FKJ786524 FAN786524 EQR786524 EGV786524 DWZ786524 DND786524 DDH786524 CTL786524 CJP786524 BZT786524 BPX786524 BGB786524 AWF786524 AMJ786524 ACN786524 SR786524 IV786524 WVH720988 WLL720988 WBP720988 VRT720988 VHX720988 UYB720988 UOF720988 UEJ720988 TUN720988 TKR720988 TAV720988 SQZ720988 SHD720988 RXH720988 RNL720988 RDP720988 QTT720988 QJX720988 QAB720988 PQF720988 PGJ720988 OWN720988 OMR720988 OCV720988 NSZ720988 NJD720988 MZH720988 MPL720988 MFP720988 LVT720988 LLX720988 LCB720988 KSF720988 KIJ720988 JYN720988 JOR720988 JEV720988 IUZ720988 ILD720988 IBH720988 HRL720988 HHP720988 GXT720988 GNX720988 GEB720988 FUF720988 FKJ720988 FAN720988 EQR720988 EGV720988 DWZ720988 DND720988 DDH720988 CTL720988 CJP720988 BZT720988 BPX720988 BGB720988 AWF720988 AMJ720988 ACN720988 SR720988 IV720988 WVH655452 WLL655452 WBP655452 VRT655452 VHX655452 UYB655452 UOF655452 UEJ655452 TUN655452 TKR655452 TAV655452 SQZ655452 SHD655452 RXH655452 RNL655452 RDP655452 QTT655452 QJX655452 QAB655452 PQF655452 PGJ655452 OWN655452 OMR655452 OCV655452 NSZ655452 NJD655452 MZH655452 MPL655452 MFP655452 LVT655452 LLX655452 LCB655452 KSF655452 KIJ655452 JYN655452 JOR655452 JEV655452 IUZ655452 ILD655452 IBH655452 HRL655452 HHP655452 GXT655452 GNX655452 GEB655452 FUF655452 FKJ655452 FAN655452 EQR655452 EGV655452 DWZ655452 DND655452 DDH655452 CTL655452 CJP655452 BZT655452 BPX655452 BGB655452 AWF655452 AMJ655452 ACN655452 SR655452 IV655452 WVH589916 WLL589916 WBP589916 VRT589916 VHX589916 UYB589916 UOF589916 UEJ589916 TUN589916 TKR589916 TAV589916 SQZ589916 SHD589916 RXH589916 RNL589916 RDP589916 QTT589916 QJX589916 QAB589916 PQF589916 PGJ589916 OWN589916 OMR589916 OCV589916 NSZ589916 NJD589916 MZH589916 MPL589916 MFP589916 LVT589916 LLX589916 LCB589916 KSF589916 KIJ589916 JYN589916 JOR589916 JEV589916 IUZ589916 ILD589916 IBH589916 HRL589916 HHP589916 GXT589916 GNX589916 GEB589916 FUF589916 FKJ589916 FAN589916 EQR589916 EGV589916 DWZ589916 DND589916 DDH589916 CTL589916 CJP589916 BZT589916 BPX589916 BGB589916 AWF589916 AMJ589916 ACN589916 SR589916 IV589916 WVH524380 WLL524380 WBP524380 VRT524380 VHX524380 UYB524380 UOF524380 UEJ524380 TUN524380 TKR524380 TAV524380 SQZ524380 SHD524380 RXH524380 RNL524380 RDP524380 QTT524380 QJX524380 QAB524380 PQF524380 PGJ524380 OWN524380 OMR524380 OCV524380 NSZ524380 NJD524380 MZH524380 MPL524380 MFP524380 LVT524380 LLX524380 LCB524380 KSF524380 KIJ524380 JYN524380 JOR524380 JEV524380 IUZ524380 ILD524380 IBH524380 HRL524380 HHP524380 GXT524380 GNX524380 GEB524380 FUF524380 FKJ524380 FAN524380 EQR524380 EGV524380 DWZ524380 DND524380 DDH524380 CTL524380 CJP524380 BZT524380 BPX524380 BGB524380 AWF524380 AMJ524380 ACN524380 SR524380 IV524380 WVH458844 WLL458844 WBP458844 VRT458844 VHX458844 UYB458844 UOF458844 UEJ458844 TUN458844 TKR458844 TAV458844 SQZ458844 SHD458844 RXH458844 RNL458844 RDP458844 QTT458844 QJX458844 QAB458844 PQF458844 PGJ458844 OWN458844 OMR458844 OCV458844 NSZ458844 NJD458844 MZH458844 MPL458844 MFP458844 LVT458844 LLX458844 LCB458844 KSF458844 KIJ458844 JYN458844 JOR458844 JEV458844 IUZ458844 ILD458844 IBH458844 HRL458844 HHP458844 GXT458844 GNX458844 GEB458844 FUF458844 FKJ458844 FAN458844 EQR458844 EGV458844 DWZ458844 DND458844 DDH458844 CTL458844 CJP458844 BZT458844 BPX458844 BGB458844 AWF458844 AMJ458844 ACN458844 SR458844 IV458844 WVH393308 WLL393308 WBP393308 VRT393308 VHX393308 UYB393308 UOF393308 UEJ393308 TUN393308 TKR393308 TAV393308 SQZ393308 SHD393308 RXH393308 RNL393308 RDP393308 QTT393308 QJX393308 QAB393308 PQF393308 PGJ393308 OWN393308 OMR393308 OCV393308 NSZ393308 NJD393308 MZH393308 MPL393308 MFP393308 LVT393308 LLX393308 LCB393308 KSF393308 KIJ393308 JYN393308 JOR393308 JEV393308 IUZ393308 ILD393308 IBH393308 HRL393308 HHP393308 GXT393308 GNX393308 GEB393308 FUF393308 FKJ393308 FAN393308 EQR393308 EGV393308 DWZ393308 DND393308 DDH393308 CTL393308 CJP393308 BZT393308 BPX393308 BGB393308 AWF393308 AMJ393308 ACN393308 SR393308 IV393308 WVH327772 WLL327772 WBP327772 VRT327772 VHX327772 UYB327772 UOF327772 UEJ327772 TUN327772 TKR327772 TAV327772 SQZ327772 SHD327772 RXH327772 RNL327772 RDP327772 QTT327772 QJX327772 QAB327772 PQF327772 PGJ327772 OWN327772 OMR327772 OCV327772 NSZ327772 NJD327772 MZH327772 MPL327772 MFP327772 LVT327772 LLX327772 LCB327772 KSF327772 KIJ327772 JYN327772 JOR327772 JEV327772 IUZ327772 ILD327772 IBH327772 HRL327772 HHP327772 GXT327772 GNX327772 GEB327772 FUF327772 FKJ327772 FAN327772 EQR327772 EGV327772 DWZ327772 DND327772 DDH327772 CTL327772 CJP327772 BZT327772 BPX327772 BGB327772 AWF327772 AMJ327772 ACN327772 SR327772 IV327772 WVH262236 WLL262236 WBP262236 VRT262236 VHX262236 UYB262236 UOF262236 UEJ262236 TUN262236 TKR262236 TAV262236 SQZ262236 SHD262236 RXH262236 RNL262236 RDP262236 QTT262236 QJX262236 QAB262236 PQF262236 PGJ262236 OWN262236 OMR262236 OCV262236 NSZ262236 NJD262236 MZH262236 MPL262236 MFP262236 LVT262236 LLX262236 LCB262236 KSF262236 KIJ262236 JYN262236 JOR262236 JEV262236 IUZ262236 ILD262236 IBH262236 HRL262236 HHP262236 GXT262236 GNX262236 GEB262236 FUF262236 FKJ262236 FAN262236 EQR262236 EGV262236 DWZ262236 DND262236 DDH262236 CTL262236 CJP262236 BZT262236 BPX262236 BGB262236 AWF262236 AMJ262236 ACN262236 SR262236 IV262236 WVH196700 WLL196700 WBP196700 VRT196700 VHX196700 UYB196700 UOF196700 UEJ196700 TUN196700 TKR196700 TAV196700 SQZ196700 SHD196700 RXH196700 RNL196700 RDP196700 QTT196700 QJX196700 QAB196700 PQF196700 PGJ196700 OWN196700 OMR196700 OCV196700 NSZ196700 NJD196700 MZH196700 MPL196700 MFP196700 LVT196700 LLX196700 LCB196700 KSF196700 KIJ196700 JYN196700 JOR196700 JEV196700 IUZ196700 ILD196700 IBH196700 HRL196700 HHP196700 GXT196700 GNX196700 GEB196700 FUF196700 FKJ196700 FAN196700 EQR196700 EGV196700 DWZ196700 DND196700 DDH196700 CTL196700 CJP196700 BZT196700 BPX196700 BGB196700 AWF196700 AMJ196700 ACN196700 SR196700 IV196700 WVH131164 WLL131164 WBP131164 VRT131164 VHX131164 UYB131164 UOF131164 UEJ131164 TUN131164 TKR131164 TAV131164 SQZ131164 SHD131164 RXH131164 RNL131164 RDP131164 QTT131164 QJX131164 QAB131164 PQF131164 PGJ131164 OWN131164 OMR131164 OCV131164 NSZ131164 NJD131164 MZH131164 MPL131164 MFP131164 LVT131164 LLX131164 LCB131164 KSF131164 KIJ131164 JYN131164 JOR131164 JEV131164 IUZ131164 ILD131164 IBH131164 HRL131164 HHP131164 GXT131164 GNX131164 GEB131164 FUF131164 FKJ131164 FAN131164 EQR131164 EGV131164 DWZ131164 DND131164 DDH131164 CTL131164 CJP131164 BZT131164 BPX131164 BGB131164 AWF131164 AMJ131164 ACN131164 SR131164 IV131164 WVH65628 WLL65628 WBP65628 VRT65628 VHX65628 UYB65628 UOF65628 UEJ65628 TUN65628 TKR65628 TAV65628 SQZ65628 SHD65628 RXH65628 RNL65628 RDP65628 QTT65628 QJX65628 QAB65628 PQF65628 PGJ65628 OWN65628 OMR65628 OCV65628 NSZ65628 NJD65628 MZH65628 MPL65628 MFP65628 LVT65628 LLX65628 LCB65628 KSF65628 KIJ65628 JYN65628 JOR65628 JEV65628 IUZ65628 ILD65628 IBH65628 HRL65628 HHP65628 GXT65628 GNX65628 GEB65628 FUF65628 FKJ65628 FAN65628 EQR65628 EGV65628 DWZ65628 DND65628 DDH65628 CTL65628 CJP65628 BZT65628 BPX65628 BGB65628 AWF65628 AMJ65628 ACN65628 SR65628 IV65628 WVH92 WLL92 WBP92 VRT92 VHX92 UYB92 UOF92 UEJ92 TUN92 TKR92 TAV92 SQZ92 SHD92 RXH92 RNL92 RDP92 QTT92 QJX92 QAB92 PQF92 PGJ92 OWN92 OMR92 OCV92 NSZ92 NJD92 MZH92 MPL92 MFP92 LVT92 LLX92 LCB92 KSF92 KIJ92 JYN92 JOR92 JEV92 IUZ92 ILD92 IBH92 HRL92 HHP92 GXT92 GNX92 GEB92 FUF92 FKJ92 FAN92 EQR92 EGV92 DWZ92 DND92 DDH92 CTL92 CJP92 BZT92 BPX92 BGB92 AWF92 AMJ92 ACN92 SR92"/>
    <dataValidation allowBlank="1" showInputMessage="1" showErrorMessage="1" prompt="El resultado de esta columa es la base de la partida 1302 del formato 14-E." sqref="IU92 WVG983132 WLK983132 WBO983132 VRS983132 VHW983132 UYA983132 UOE983132 UEI983132 TUM983132 TKQ983132 TAU983132 SQY983132 SHC983132 RXG983132 RNK983132 RDO983132 QTS983132 QJW983132 QAA983132 PQE983132 PGI983132 OWM983132 OMQ983132 OCU983132 NSY983132 NJC983132 MZG983132 MPK983132 MFO983132 LVS983132 LLW983132 LCA983132 KSE983132 KII983132 JYM983132 JOQ983132 JEU983132 IUY983132 ILC983132 IBG983132 HRK983132 HHO983132 GXS983132 GNW983132 GEA983132 FUE983132 FKI983132 FAM983132 EQQ983132 EGU983132 DWY983132 DNC983132 DDG983132 CTK983132 CJO983132 BZS983132 BPW983132 BGA983132 AWE983132 AMI983132 ACM983132 SQ983132 IU983132 WVG917596 WLK917596 WBO917596 VRS917596 VHW917596 UYA917596 UOE917596 UEI917596 TUM917596 TKQ917596 TAU917596 SQY917596 SHC917596 RXG917596 RNK917596 RDO917596 QTS917596 QJW917596 QAA917596 PQE917596 PGI917596 OWM917596 OMQ917596 OCU917596 NSY917596 NJC917596 MZG917596 MPK917596 MFO917596 LVS917596 LLW917596 LCA917596 KSE917596 KII917596 JYM917596 JOQ917596 JEU917596 IUY917596 ILC917596 IBG917596 HRK917596 HHO917596 GXS917596 GNW917596 GEA917596 FUE917596 FKI917596 FAM917596 EQQ917596 EGU917596 DWY917596 DNC917596 DDG917596 CTK917596 CJO917596 BZS917596 BPW917596 BGA917596 AWE917596 AMI917596 ACM917596 SQ917596 IU917596 WVG852060 WLK852060 WBO852060 VRS852060 VHW852060 UYA852060 UOE852060 UEI852060 TUM852060 TKQ852060 TAU852060 SQY852060 SHC852060 RXG852060 RNK852060 RDO852060 QTS852060 QJW852060 QAA852060 PQE852060 PGI852060 OWM852060 OMQ852060 OCU852060 NSY852060 NJC852060 MZG852060 MPK852060 MFO852060 LVS852060 LLW852060 LCA852060 KSE852060 KII852060 JYM852060 JOQ852060 JEU852060 IUY852060 ILC852060 IBG852060 HRK852060 HHO852060 GXS852060 GNW852060 GEA852060 FUE852060 FKI852060 FAM852060 EQQ852060 EGU852060 DWY852060 DNC852060 DDG852060 CTK852060 CJO852060 BZS852060 BPW852060 BGA852060 AWE852060 AMI852060 ACM852060 SQ852060 IU852060 WVG786524 WLK786524 WBO786524 VRS786524 VHW786524 UYA786524 UOE786524 UEI786524 TUM786524 TKQ786524 TAU786524 SQY786524 SHC786524 RXG786524 RNK786524 RDO786524 QTS786524 QJW786524 QAA786524 PQE786524 PGI786524 OWM786524 OMQ786524 OCU786524 NSY786524 NJC786524 MZG786524 MPK786524 MFO786524 LVS786524 LLW786524 LCA786524 KSE786524 KII786524 JYM786524 JOQ786524 JEU786524 IUY786524 ILC786524 IBG786524 HRK786524 HHO786524 GXS786524 GNW786524 GEA786524 FUE786524 FKI786524 FAM786524 EQQ786524 EGU786524 DWY786524 DNC786524 DDG786524 CTK786524 CJO786524 BZS786524 BPW786524 BGA786524 AWE786524 AMI786524 ACM786524 SQ786524 IU786524 WVG720988 WLK720988 WBO720988 VRS720988 VHW720988 UYA720988 UOE720988 UEI720988 TUM720988 TKQ720988 TAU720988 SQY720988 SHC720988 RXG720988 RNK720988 RDO720988 QTS720988 QJW720988 QAA720988 PQE720988 PGI720988 OWM720988 OMQ720988 OCU720988 NSY720988 NJC720988 MZG720988 MPK720988 MFO720988 LVS720988 LLW720988 LCA720988 KSE720988 KII720988 JYM720988 JOQ720988 JEU720988 IUY720988 ILC720988 IBG720988 HRK720988 HHO720988 GXS720988 GNW720988 GEA720988 FUE720988 FKI720988 FAM720988 EQQ720988 EGU720988 DWY720988 DNC720988 DDG720988 CTK720988 CJO720988 BZS720988 BPW720988 BGA720988 AWE720988 AMI720988 ACM720988 SQ720988 IU720988 WVG655452 WLK655452 WBO655452 VRS655452 VHW655452 UYA655452 UOE655452 UEI655452 TUM655452 TKQ655452 TAU655452 SQY655452 SHC655452 RXG655452 RNK655452 RDO655452 QTS655452 QJW655452 QAA655452 PQE655452 PGI655452 OWM655452 OMQ655452 OCU655452 NSY655452 NJC655452 MZG655452 MPK655452 MFO655452 LVS655452 LLW655452 LCA655452 KSE655452 KII655452 JYM655452 JOQ655452 JEU655452 IUY655452 ILC655452 IBG655452 HRK655452 HHO655452 GXS655452 GNW655452 GEA655452 FUE655452 FKI655452 FAM655452 EQQ655452 EGU655452 DWY655452 DNC655452 DDG655452 CTK655452 CJO655452 BZS655452 BPW655452 BGA655452 AWE655452 AMI655452 ACM655452 SQ655452 IU655452 WVG589916 WLK589916 WBO589916 VRS589916 VHW589916 UYA589916 UOE589916 UEI589916 TUM589916 TKQ589916 TAU589916 SQY589916 SHC589916 RXG589916 RNK589916 RDO589916 QTS589916 QJW589916 QAA589916 PQE589916 PGI589916 OWM589916 OMQ589916 OCU589916 NSY589916 NJC589916 MZG589916 MPK589916 MFO589916 LVS589916 LLW589916 LCA589916 KSE589916 KII589916 JYM589916 JOQ589916 JEU589916 IUY589916 ILC589916 IBG589916 HRK589916 HHO589916 GXS589916 GNW589916 GEA589916 FUE589916 FKI589916 FAM589916 EQQ589916 EGU589916 DWY589916 DNC589916 DDG589916 CTK589916 CJO589916 BZS589916 BPW589916 BGA589916 AWE589916 AMI589916 ACM589916 SQ589916 IU589916 WVG524380 WLK524380 WBO524380 VRS524380 VHW524380 UYA524380 UOE524380 UEI524380 TUM524380 TKQ524380 TAU524380 SQY524380 SHC524380 RXG524380 RNK524380 RDO524380 QTS524380 QJW524380 QAA524380 PQE524380 PGI524380 OWM524380 OMQ524380 OCU524380 NSY524380 NJC524380 MZG524380 MPK524380 MFO524380 LVS524380 LLW524380 LCA524380 KSE524380 KII524380 JYM524380 JOQ524380 JEU524380 IUY524380 ILC524380 IBG524380 HRK524380 HHO524380 GXS524380 GNW524380 GEA524380 FUE524380 FKI524380 FAM524380 EQQ524380 EGU524380 DWY524380 DNC524380 DDG524380 CTK524380 CJO524380 BZS524380 BPW524380 BGA524380 AWE524380 AMI524380 ACM524380 SQ524380 IU524380 WVG458844 WLK458844 WBO458844 VRS458844 VHW458844 UYA458844 UOE458844 UEI458844 TUM458844 TKQ458844 TAU458844 SQY458844 SHC458844 RXG458844 RNK458844 RDO458844 QTS458844 QJW458844 QAA458844 PQE458844 PGI458844 OWM458844 OMQ458844 OCU458844 NSY458844 NJC458844 MZG458844 MPK458844 MFO458844 LVS458844 LLW458844 LCA458844 KSE458844 KII458844 JYM458844 JOQ458844 JEU458844 IUY458844 ILC458844 IBG458844 HRK458844 HHO458844 GXS458844 GNW458844 GEA458844 FUE458844 FKI458844 FAM458844 EQQ458844 EGU458844 DWY458844 DNC458844 DDG458844 CTK458844 CJO458844 BZS458844 BPW458844 BGA458844 AWE458844 AMI458844 ACM458844 SQ458844 IU458844 WVG393308 WLK393308 WBO393308 VRS393308 VHW393308 UYA393308 UOE393308 UEI393308 TUM393308 TKQ393308 TAU393308 SQY393308 SHC393308 RXG393308 RNK393308 RDO393308 QTS393308 QJW393308 QAA393308 PQE393308 PGI393308 OWM393308 OMQ393308 OCU393308 NSY393308 NJC393308 MZG393308 MPK393308 MFO393308 LVS393308 LLW393308 LCA393308 KSE393308 KII393308 JYM393308 JOQ393308 JEU393308 IUY393308 ILC393308 IBG393308 HRK393308 HHO393308 GXS393308 GNW393308 GEA393308 FUE393308 FKI393308 FAM393308 EQQ393308 EGU393308 DWY393308 DNC393308 DDG393308 CTK393308 CJO393308 BZS393308 BPW393308 BGA393308 AWE393308 AMI393308 ACM393308 SQ393308 IU393308 WVG327772 WLK327772 WBO327772 VRS327772 VHW327772 UYA327772 UOE327772 UEI327772 TUM327772 TKQ327772 TAU327772 SQY327772 SHC327772 RXG327772 RNK327772 RDO327772 QTS327772 QJW327772 QAA327772 PQE327772 PGI327772 OWM327772 OMQ327772 OCU327772 NSY327772 NJC327772 MZG327772 MPK327772 MFO327772 LVS327772 LLW327772 LCA327772 KSE327772 KII327772 JYM327772 JOQ327772 JEU327772 IUY327772 ILC327772 IBG327772 HRK327772 HHO327772 GXS327772 GNW327772 GEA327772 FUE327772 FKI327772 FAM327772 EQQ327772 EGU327772 DWY327772 DNC327772 DDG327772 CTK327772 CJO327772 BZS327772 BPW327772 BGA327772 AWE327772 AMI327772 ACM327772 SQ327772 IU327772 WVG262236 WLK262236 WBO262236 VRS262236 VHW262236 UYA262236 UOE262236 UEI262236 TUM262236 TKQ262236 TAU262236 SQY262236 SHC262236 RXG262236 RNK262236 RDO262236 QTS262236 QJW262236 QAA262236 PQE262236 PGI262236 OWM262236 OMQ262236 OCU262236 NSY262236 NJC262236 MZG262236 MPK262236 MFO262236 LVS262236 LLW262236 LCA262236 KSE262236 KII262236 JYM262236 JOQ262236 JEU262236 IUY262236 ILC262236 IBG262236 HRK262236 HHO262236 GXS262236 GNW262236 GEA262236 FUE262236 FKI262236 FAM262236 EQQ262236 EGU262236 DWY262236 DNC262236 DDG262236 CTK262236 CJO262236 BZS262236 BPW262236 BGA262236 AWE262236 AMI262236 ACM262236 SQ262236 IU262236 WVG196700 WLK196700 WBO196700 VRS196700 VHW196700 UYA196700 UOE196700 UEI196700 TUM196700 TKQ196700 TAU196700 SQY196700 SHC196700 RXG196700 RNK196700 RDO196700 QTS196700 QJW196700 QAA196700 PQE196700 PGI196700 OWM196700 OMQ196700 OCU196700 NSY196700 NJC196700 MZG196700 MPK196700 MFO196700 LVS196700 LLW196700 LCA196700 KSE196700 KII196700 JYM196700 JOQ196700 JEU196700 IUY196700 ILC196700 IBG196700 HRK196700 HHO196700 GXS196700 GNW196700 GEA196700 FUE196700 FKI196700 FAM196700 EQQ196700 EGU196700 DWY196700 DNC196700 DDG196700 CTK196700 CJO196700 BZS196700 BPW196700 BGA196700 AWE196700 AMI196700 ACM196700 SQ196700 IU196700 WVG131164 WLK131164 WBO131164 VRS131164 VHW131164 UYA131164 UOE131164 UEI131164 TUM131164 TKQ131164 TAU131164 SQY131164 SHC131164 RXG131164 RNK131164 RDO131164 QTS131164 QJW131164 QAA131164 PQE131164 PGI131164 OWM131164 OMQ131164 OCU131164 NSY131164 NJC131164 MZG131164 MPK131164 MFO131164 LVS131164 LLW131164 LCA131164 KSE131164 KII131164 JYM131164 JOQ131164 JEU131164 IUY131164 ILC131164 IBG131164 HRK131164 HHO131164 GXS131164 GNW131164 GEA131164 FUE131164 FKI131164 FAM131164 EQQ131164 EGU131164 DWY131164 DNC131164 DDG131164 CTK131164 CJO131164 BZS131164 BPW131164 BGA131164 AWE131164 AMI131164 ACM131164 SQ131164 IU131164 WVG65628 WLK65628 WBO65628 VRS65628 VHW65628 UYA65628 UOE65628 UEI65628 TUM65628 TKQ65628 TAU65628 SQY65628 SHC65628 RXG65628 RNK65628 RDO65628 QTS65628 QJW65628 QAA65628 PQE65628 PGI65628 OWM65628 OMQ65628 OCU65628 NSY65628 NJC65628 MZG65628 MPK65628 MFO65628 LVS65628 LLW65628 LCA65628 KSE65628 KII65628 JYM65628 JOQ65628 JEU65628 IUY65628 ILC65628 IBG65628 HRK65628 HHO65628 GXS65628 GNW65628 GEA65628 FUE65628 FKI65628 FAM65628 EQQ65628 EGU65628 DWY65628 DNC65628 DDG65628 CTK65628 CJO65628 BZS65628 BPW65628 BGA65628 AWE65628 AMI65628 ACM65628 SQ65628 IU65628 WVG92 WLK92 WBO92 VRS92 VHW92 UYA92 UOE92 UEI92 TUM92 TKQ92 TAU92 SQY92 SHC92 RXG92 RNK92 RDO92 QTS92 QJW92 QAA92 PQE92 PGI92 OWM92 OMQ92 OCU92 NSY92 NJC92 MZG92 MPK92 MFO92 LVS92 LLW92 LCA92 KSE92 KII92 JYM92 JOQ92 JEU92 IUY92 ILC92 IBG92 HRK92 HHO92 GXS92 GNW92 GEA92 FUE92 FKI92 FAM92 EQQ92 EGU92 DWY92 DNC92 DDG92 CTK92 CJO92 BZS92 BPW92 BGA92 AWE92 AMI92 ACM92 SQ92"/>
    <dataValidation allowBlank="1" showInputMessage="1" showErrorMessage="1" prompt="El resultado de esta columa es la base de la partida 1301 del formato 14-E." sqref="IT92 WVF983132 WLJ983132 WBN983132 VRR983132 VHV983132 UXZ983132 UOD983132 UEH983132 TUL983132 TKP983132 TAT983132 SQX983132 SHB983132 RXF983132 RNJ983132 RDN983132 QTR983132 QJV983132 PZZ983132 PQD983132 PGH983132 OWL983132 OMP983132 OCT983132 NSX983132 NJB983132 MZF983132 MPJ983132 MFN983132 LVR983132 LLV983132 LBZ983132 KSD983132 KIH983132 JYL983132 JOP983132 JET983132 IUX983132 ILB983132 IBF983132 HRJ983132 HHN983132 GXR983132 GNV983132 GDZ983132 FUD983132 FKH983132 FAL983132 EQP983132 EGT983132 DWX983132 DNB983132 DDF983132 CTJ983132 CJN983132 BZR983132 BPV983132 BFZ983132 AWD983132 AMH983132 ACL983132 SP983132 IT983132 WVF917596 WLJ917596 WBN917596 VRR917596 VHV917596 UXZ917596 UOD917596 UEH917596 TUL917596 TKP917596 TAT917596 SQX917596 SHB917596 RXF917596 RNJ917596 RDN917596 QTR917596 QJV917596 PZZ917596 PQD917596 PGH917596 OWL917596 OMP917596 OCT917596 NSX917596 NJB917596 MZF917596 MPJ917596 MFN917596 LVR917596 LLV917596 LBZ917596 KSD917596 KIH917596 JYL917596 JOP917596 JET917596 IUX917596 ILB917596 IBF917596 HRJ917596 HHN917596 GXR917596 GNV917596 GDZ917596 FUD917596 FKH917596 FAL917596 EQP917596 EGT917596 DWX917596 DNB917596 DDF917596 CTJ917596 CJN917596 BZR917596 BPV917596 BFZ917596 AWD917596 AMH917596 ACL917596 SP917596 IT917596 WVF852060 WLJ852060 WBN852060 VRR852060 VHV852060 UXZ852060 UOD852060 UEH852060 TUL852060 TKP852060 TAT852060 SQX852060 SHB852060 RXF852060 RNJ852060 RDN852060 QTR852060 QJV852060 PZZ852060 PQD852060 PGH852060 OWL852060 OMP852060 OCT852060 NSX852060 NJB852060 MZF852060 MPJ852060 MFN852060 LVR852060 LLV852060 LBZ852060 KSD852060 KIH852060 JYL852060 JOP852060 JET852060 IUX852060 ILB852060 IBF852060 HRJ852060 HHN852060 GXR852060 GNV852060 GDZ852060 FUD852060 FKH852060 FAL852060 EQP852060 EGT852060 DWX852060 DNB852060 DDF852060 CTJ852060 CJN852060 BZR852060 BPV852060 BFZ852060 AWD852060 AMH852060 ACL852060 SP852060 IT852060 WVF786524 WLJ786524 WBN786524 VRR786524 VHV786524 UXZ786524 UOD786524 UEH786524 TUL786524 TKP786524 TAT786524 SQX786524 SHB786524 RXF786524 RNJ786524 RDN786524 QTR786524 QJV786524 PZZ786524 PQD786524 PGH786524 OWL786524 OMP786524 OCT786524 NSX786524 NJB786524 MZF786524 MPJ786524 MFN786524 LVR786524 LLV786524 LBZ786524 KSD786524 KIH786524 JYL786524 JOP786524 JET786524 IUX786524 ILB786524 IBF786524 HRJ786524 HHN786524 GXR786524 GNV786524 GDZ786524 FUD786524 FKH786524 FAL786524 EQP786524 EGT786524 DWX786524 DNB786524 DDF786524 CTJ786524 CJN786524 BZR786524 BPV786524 BFZ786524 AWD786524 AMH786524 ACL786524 SP786524 IT786524 WVF720988 WLJ720988 WBN720988 VRR720988 VHV720988 UXZ720988 UOD720988 UEH720988 TUL720988 TKP720988 TAT720988 SQX720988 SHB720988 RXF720988 RNJ720988 RDN720988 QTR720988 QJV720988 PZZ720988 PQD720988 PGH720988 OWL720988 OMP720988 OCT720988 NSX720988 NJB720988 MZF720988 MPJ720988 MFN720988 LVR720988 LLV720988 LBZ720988 KSD720988 KIH720988 JYL720988 JOP720988 JET720988 IUX720988 ILB720988 IBF720988 HRJ720988 HHN720988 GXR720988 GNV720988 GDZ720988 FUD720988 FKH720988 FAL720988 EQP720988 EGT720988 DWX720988 DNB720988 DDF720988 CTJ720988 CJN720988 BZR720988 BPV720988 BFZ720988 AWD720988 AMH720988 ACL720988 SP720988 IT720988 WVF655452 WLJ655452 WBN655452 VRR655452 VHV655452 UXZ655452 UOD655452 UEH655452 TUL655452 TKP655452 TAT655452 SQX655452 SHB655452 RXF655452 RNJ655452 RDN655452 QTR655452 QJV655452 PZZ655452 PQD655452 PGH655452 OWL655452 OMP655452 OCT655452 NSX655452 NJB655452 MZF655452 MPJ655452 MFN655452 LVR655452 LLV655452 LBZ655452 KSD655452 KIH655452 JYL655452 JOP655452 JET655452 IUX655452 ILB655452 IBF655452 HRJ655452 HHN655452 GXR655452 GNV655452 GDZ655452 FUD655452 FKH655452 FAL655452 EQP655452 EGT655452 DWX655452 DNB655452 DDF655452 CTJ655452 CJN655452 BZR655452 BPV655452 BFZ655452 AWD655452 AMH655452 ACL655452 SP655452 IT655452 WVF589916 WLJ589916 WBN589916 VRR589916 VHV589916 UXZ589916 UOD589916 UEH589916 TUL589916 TKP589916 TAT589916 SQX589916 SHB589916 RXF589916 RNJ589916 RDN589916 QTR589916 QJV589916 PZZ589916 PQD589916 PGH589916 OWL589916 OMP589916 OCT589916 NSX589916 NJB589916 MZF589916 MPJ589916 MFN589916 LVR589916 LLV589916 LBZ589916 KSD589916 KIH589916 JYL589916 JOP589916 JET589916 IUX589916 ILB589916 IBF589916 HRJ589916 HHN589916 GXR589916 GNV589916 GDZ589916 FUD589916 FKH589916 FAL589916 EQP589916 EGT589916 DWX589916 DNB589916 DDF589916 CTJ589916 CJN589916 BZR589916 BPV589916 BFZ589916 AWD589916 AMH589916 ACL589916 SP589916 IT589916 WVF524380 WLJ524380 WBN524380 VRR524380 VHV524380 UXZ524380 UOD524380 UEH524380 TUL524380 TKP524380 TAT524380 SQX524380 SHB524380 RXF524380 RNJ524380 RDN524380 QTR524380 QJV524380 PZZ524380 PQD524380 PGH524380 OWL524380 OMP524380 OCT524380 NSX524380 NJB524380 MZF524380 MPJ524380 MFN524380 LVR524380 LLV524380 LBZ524380 KSD524380 KIH524380 JYL524380 JOP524380 JET524380 IUX524380 ILB524380 IBF524380 HRJ524380 HHN524380 GXR524380 GNV524380 GDZ524380 FUD524380 FKH524380 FAL524380 EQP524380 EGT524380 DWX524380 DNB524380 DDF524380 CTJ524380 CJN524380 BZR524380 BPV524380 BFZ524380 AWD524380 AMH524380 ACL524380 SP524380 IT524380 WVF458844 WLJ458844 WBN458844 VRR458844 VHV458844 UXZ458844 UOD458844 UEH458844 TUL458844 TKP458844 TAT458844 SQX458844 SHB458844 RXF458844 RNJ458844 RDN458844 QTR458844 QJV458844 PZZ458844 PQD458844 PGH458844 OWL458844 OMP458844 OCT458844 NSX458844 NJB458844 MZF458844 MPJ458844 MFN458844 LVR458844 LLV458844 LBZ458844 KSD458844 KIH458844 JYL458844 JOP458844 JET458844 IUX458844 ILB458844 IBF458844 HRJ458844 HHN458844 GXR458844 GNV458844 GDZ458844 FUD458844 FKH458844 FAL458844 EQP458844 EGT458844 DWX458844 DNB458844 DDF458844 CTJ458844 CJN458844 BZR458844 BPV458844 BFZ458844 AWD458844 AMH458844 ACL458844 SP458844 IT458844 WVF393308 WLJ393308 WBN393308 VRR393308 VHV393308 UXZ393308 UOD393308 UEH393308 TUL393308 TKP393308 TAT393308 SQX393308 SHB393308 RXF393308 RNJ393308 RDN393308 QTR393308 QJV393308 PZZ393308 PQD393308 PGH393308 OWL393308 OMP393308 OCT393308 NSX393308 NJB393308 MZF393308 MPJ393308 MFN393308 LVR393308 LLV393308 LBZ393308 KSD393308 KIH393308 JYL393308 JOP393308 JET393308 IUX393308 ILB393308 IBF393308 HRJ393308 HHN393308 GXR393308 GNV393308 GDZ393308 FUD393308 FKH393308 FAL393308 EQP393308 EGT393308 DWX393308 DNB393308 DDF393308 CTJ393308 CJN393308 BZR393308 BPV393308 BFZ393308 AWD393308 AMH393308 ACL393308 SP393308 IT393308 WVF327772 WLJ327772 WBN327772 VRR327772 VHV327772 UXZ327772 UOD327772 UEH327772 TUL327772 TKP327772 TAT327772 SQX327772 SHB327772 RXF327772 RNJ327772 RDN327772 QTR327772 QJV327772 PZZ327772 PQD327772 PGH327772 OWL327772 OMP327772 OCT327772 NSX327772 NJB327772 MZF327772 MPJ327772 MFN327772 LVR327772 LLV327772 LBZ327772 KSD327772 KIH327772 JYL327772 JOP327772 JET327772 IUX327772 ILB327772 IBF327772 HRJ327772 HHN327772 GXR327772 GNV327772 GDZ327772 FUD327772 FKH327772 FAL327772 EQP327772 EGT327772 DWX327772 DNB327772 DDF327772 CTJ327772 CJN327772 BZR327772 BPV327772 BFZ327772 AWD327772 AMH327772 ACL327772 SP327772 IT327772 WVF262236 WLJ262236 WBN262236 VRR262236 VHV262236 UXZ262236 UOD262236 UEH262236 TUL262236 TKP262236 TAT262236 SQX262236 SHB262236 RXF262236 RNJ262236 RDN262236 QTR262236 QJV262236 PZZ262236 PQD262236 PGH262236 OWL262236 OMP262236 OCT262236 NSX262236 NJB262236 MZF262236 MPJ262236 MFN262236 LVR262236 LLV262236 LBZ262236 KSD262236 KIH262236 JYL262236 JOP262236 JET262236 IUX262236 ILB262236 IBF262236 HRJ262236 HHN262236 GXR262236 GNV262236 GDZ262236 FUD262236 FKH262236 FAL262236 EQP262236 EGT262236 DWX262236 DNB262236 DDF262236 CTJ262236 CJN262236 BZR262236 BPV262236 BFZ262236 AWD262236 AMH262236 ACL262236 SP262236 IT262236 WVF196700 WLJ196700 WBN196700 VRR196700 VHV196700 UXZ196700 UOD196700 UEH196700 TUL196700 TKP196700 TAT196700 SQX196700 SHB196700 RXF196700 RNJ196700 RDN196700 QTR196700 QJV196700 PZZ196700 PQD196700 PGH196700 OWL196700 OMP196700 OCT196700 NSX196700 NJB196700 MZF196700 MPJ196700 MFN196700 LVR196700 LLV196700 LBZ196700 KSD196700 KIH196700 JYL196700 JOP196700 JET196700 IUX196700 ILB196700 IBF196700 HRJ196700 HHN196700 GXR196700 GNV196700 GDZ196700 FUD196700 FKH196700 FAL196700 EQP196700 EGT196700 DWX196700 DNB196700 DDF196700 CTJ196700 CJN196700 BZR196700 BPV196700 BFZ196700 AWD196700 AMH196700 ACL196700 SP196700 IT196700 WVF131164 WLJ131164 WBN131164 VRR131164 VHV131164 UXZ131164 UOD131164 UEH131164 TUL131164 TKP131164 TAT131164 SQX131164 SHB131164 RXF131164 RNJ131164 RDN131164 QTR131164 QJV131164 PZZ131164 PQD131164 PGH131164 OWL131164 OMP131164 OCT131164 NSX131164 NJB131164 MZF131164 MPJ131164 MFN131164 LVR131164 LLV131164 LBZ131164 KSD131164 KIH131164 JYL131164 JOP131164 JET131164 IUX131164 ILB131164 IBF131164 HRJ131164 HHN131164 GXR131164 GNV131164 GDZ131164 FUD131164 FKH131164 FAL131164 EQP131164 EGT131164 DWX131164 DNB131164 DDF131164 CTJ131164 CJN131164 BZR131164 BPV131164 BFZ131164 AWD131164 AMH131164 ACL131164 SP131164 IT131164 WVF65628 WLJ65628 WBN65628 VRR65628 VHV65628 UXZ65628 UOD65628 UEH65628 TUL65628 TKP65628 TAT65628 SQX65628 SHB65628 RXF65628 RNJ65628 RDN65628 QTR65628 QJV65628 PZZ65628 PQD65628 PGH65628 OWL65628 OMP65628 OCT65628 NSX65628 NJB65628 MZF65628 MPJ65628 MFN65628 LVR65628 LLV65628 LBZ65628 KSD65628 KIH65628 JYL65628 JOP65628 JET65628 IUX65628 ILB65628 IBF65628 HRJ65628 HHN65628 GXR65628 GNV65628 GDZ65628 FUD65628 FKH65628 FAL65628 EQP65628 EGT65628 DWX65628 DNB65628 DDF65628 CTJ65628 CJN65628 BZR65628 BPV65628 BFZ65628 AWD65628 AMH65628 ACL65628 SP65628 IT65628 WVF92 WLJ92 WBN92 VRR92 VHV92 UXZ92 UOD92 UEH92 TUL92 TKP92 TAT92 SQX92 SHB92 RXF92 RNJ92 RDN92 QTR92 QJV92 PZZ92 PQD92 PGH92 OWL92 OMP92 OCT92 NSX92 NJB92 MZF92 MPJ92 MFN92 LVR92 LLV92 LBZ92 KSD92 KIH92 JYL92 JOP92 JET92 IUX92 ILB92 IBF92 HRJ92 HHN92 GXR92 GNV92 GDZ92 FUD92 FKH92 FAL92 EQP92 EGT92 DWX92 DNB92 DDF92 CTJ92 CJN92 BZR92 BPV92 BFZ92 AWD92 AMH92 ACL92 SP92"/>
    <dataValidation allowBlank="1" showInputMessage="1" showErrorMessage="1" prompt="El resultado de esta columna es el estimado de los sueldos y salarios del personal permanente, partida 1101 en el formato 14-E." sqref="IS92 WVE983132 WLI983132 WBM983132 VRQ983132 VHU983132 UXY983132 UOC983132 UEG983132 TUK983132 TKO983132 TAS983132 SQW983132 SHA983132 RXE983132 RNI983132 RDM983132 QTQ983132 QJU983132 PZY983132 PQC983132 PGG983132 OWK983132 OMO983132 OCS983132 NSW983132 NJA983132 MZE983132 MPI983132 MFM983132 LVQ983132 LLU983132 LBY983132 KSC983132 KIG983132 JYK983132 JOO983132 JES983132 IUW983132 ILA983132 IBE983132 HRI983132 HHM983132 GXQ983132 GNU983132 GDY983132 FUC983132 FKG983132 FAK983132 EQO983132 EGS983132 DWW983132 DNA983132 DDE983132 CTI983132 CJM983132 BZQ983132 BPU983132 BFY983132 AWC983132 AMG983132 ACK983132 SO983132 IS983132 WVE917596 WLI917596 WBM917596 VRQ917596 VHU917596 UXY917596 UOC917596 UEG917596 TUK917596 TKO917596 TAS917596 SQW917596 SHA917596 RXE917596 RNI917596 RDM917596 QTQ917596 QJU917596 PZY917596 PQC917596 PGG917596 OWK917596 OMO917596 OCS917596 NSW917596 NJA917596 MZE917596 MPI917596 MFM917596 LVQ917596 LLU917596 LBY917596 KSC917596 KIG917596 JYK917596 JOO917596 JES917596 IUW917596 ILA917596 IBE917596 HRI917596 HHM917596 GXQ917596 GNU917596 GDY917596 FUC917596 FKG917596 FAK917596 EQO917596 EGS917596 DWW917596 DNA917596 DDE917596 CTI917596 CJM917596 BZQ917596 BPU917596 BFY917596 AWC917596 AMG917596 ACK917596 SO917596 IS917596 WVE852060 WLI852060 WBM852060 VRQ852060 VHU852060 UXY852060 UOC852060 UEG852060 TUK852060 TKO852060 TAS852060 SQW852060 SHA852060 RXE852060 RNI852060 RDM852060 QTQ852060 QJU852060 PZY852060 PQC852060 PGG852060 OWK852060 OMO852060 OCS852060 NSW852060 NJA852060 MZE852060 MPI852060 MFM852060 LVQ852060 LLU852060 LBY852060 KSC852060 KIG852060 JYK852060 JOO852060 JES852060 IUW852060 ILA852060 IBE852060 HRI852060 HHM852060 GXQ852060 GNU852060 GDY852060 FUC852060 FKG852060 FAK852060 EQO852060 EGS852060 DWW852060 DNA852060 DDE852060 CTI852060 CJM852060 BZQ852060 BPU852060 BFY852060 AWC852060 AMG852060 ACK852060 SO852060 IS852060 WVE786524 WLI786524 WBM786524 VRQ786524 VHU786524 UXY786524 UOC786524 UEG786524 TUK786524 TKO786524 TAS786524 SQW786524 SHA786524 RXE786524 RNI786524 RDM786524 QTQ786524 QJU786524 PZY786524 PQC786524 PGG786524 OWK786524 OMO786524 OCS786524 NSW786524 NJA786524 MZE786524 MPI786524 MFM786524 LVQ786524 LLU786524 LBY786524 KSC786524 KIG786524 JYK786524 JOO786524 JES786524 IUW786524 ILA786524 IBE786524 HRI786524 HHM786524 GXQ786524 GNU786524 GDY786524 FUC786524 FKG786524 FAK786524 EQO786524 EGS786524 DWW786524 DNA786524 DDE786524 CTI786524 CJM786524 BZQ786524 BPU786524 BFY786524 AWC786524 AMG786524 ACK786524 SO786524 IS786524 WVE720988 WLI720988 WBM720988 VRQ720988 VHU720988 UXY720988 UOC720988 UEG720988 TUK720988 TKO720988 TAS720988 SQW720988 SHA720988 RXE720988 RNI720988 RDM720988 QTQ720988 QJU720988 PZY720988 PQC720988 PGG720988 OWK720988 OMO720988 OCS720988 NSW720988 NJA720988 MZE720988 MPI720988 MFM720988 LVQ720988 LLU720988 LBY720988 KSC720988 KIG720988 JYK720988 JOO720988 JES720988 IUW720988 ILA720988 IBE720988 HRI720988 HHM720988 GXQ720988 GNU720988 GDY720988 FUC720988 FKG720988 FAK720988 EQO720988 EGS720988 DWW720988 DNA720988 DDE720988 CTI720988 CJM720988 BZQ720988 BPU720988 BFY720988 AWC720988 AMG720988 ACK720988 SO720988 IS720988 WVE655452 WLI655452 WBM655452 VRQ655452 VHU655452 UXY655452 UOC655452 UEG655452 TUK655452 TKO655452 TAS655452 SQW655452 SHA655452 RXE655452 RNI655452 RDM655452 QTQ655452 QJU655452 PZY655452 PQC655452 PGG655452 OWK655452 OMO655452 OCS655452 NSW655452 NJA655452 MZE655452 MPI655452 MFM655452 LVQ655452 LLU655452 LBY655452 KSC655452 KIG655452 JYK655452 JOO655452 JES655452 IUW655452 ILA655452 IBE655452 HRI655452 HHM655452 GXQ655452 GNU655452 GDY655452 FUC655452 FKG655452 FAK655452 EQO655452 EGS655452 DWW655452 DNA655452 DDE655452 CTI655452 CJM655452 BZQ655452 BPU655452 BFY655452 AWC655452 AMG655452 ACK655452 SO655452 IS655452 WVE589916 WLI589916 WBM589916 VRQ589916 VHU589916 UXY589916 UOC589916 UEG589916 TUK589916 TKO589916 TAS589916 SQW589916 SHA589916 RXE589916 RNI589916 RDM589916 QTQ589916 QJU589916 PZY589916 PQC589916 PGG589916 OWK589916 OMO589916 OCS589916 NSW589916 NJA589916 MZE589916 MPI589916 MFM589916 LVQ589916 LLU589916 LBY589916 KSC589916 KIG589916 JYK589916 JOO589916 JES589916 IUW589916 ILA589916 IBE589916 HRI589916 HHM589916 GXQ589916 GNU589916 GDY589916 FUC589916 FKG589916 FAK589916 EQO589916 EGS589916 DWW589916 DNA589916 DDE589916 CTI589916 CJM589916 BZQ589916 BPU589916 BFY589916 AWC589916 AMG589916 ACK589916 SO589916 IS589916 WVE524380 WLI524380 WBM524380 VRQ524380 VHU524380 UXY524380 UOC524380 UEG524380 TUK524380 TKO524380 TAS524380 SQW524380 SHA524380 RXE524380 RNI524380 RDM524380 QTQ524380 QJU524380 PZY524380 PQC524380 PGG524380 OWK524380 OMO524380 OCS524380 NSW524380 NJA524380 MZE524380 MPI524380 MFM524380 LVQ524380 LLU524380 LBY524380 KSC524380 KIG524380 JYK524380 JOO524380 JES524380 IUW524380 ILA524380 IBE524380 HRI524380 HHM524380 GXQ524380 GNU524380 GDY524380 FUC524380 FKG524380 FAK524380 EQO524380 EGS524380 DWW524380 DNA524380 DDE524380 CTI524380 CJM524380 BZQ524380 BPU524380 BFY524380 AWC524380 AMG524380 ACK524380 SO524380 IS524380 WVE458844 WLI458844 WBM458844 VRQ458844 VHU458844 UXY458844 UOC458844 UEG458844 TUK458844 TKO458844 TAS458844 SQW458844 SHA458844 RXE458844 RNI458844 RDM458844 QTQ458844 QJU458844 PZY458844 PQC458844 PGG458844 OWK458844 OMO458844 OCS458844 NSW458844 NJA458844 MZE458844 MPI458844 MFM458844 LVQ458844 LLU458844 LBY458844 KSC458844 KIG458844 JYK458844 JOO458844 JES458844 IUW458844 ILA458844 IBE458844 HRI458844 HHM458844 GXQ458844 GNU458844 GDY458844 FUC458844 FKG458844 FAK458844 EQO458844 EGS458844 DWW458844 DNA458844 DDE458844 CTI458844 CJM458844 BZQ458844 BPU458844 BFY458844 AWC458844 AMG458844 ACK458844 SO458844 IS458844 WVE393308 WLI393308 WBM393308 VRQ393308 VHU393308 UXY393308 UOC393308 UEG393308 TUK393308 TKO393308 TAS393308 SQW393308 SHA393308 RXE393308 RNI393308 RDM393308 QTQ393308 QJU393308 PZY393308 PQC393308 PGG393308 OWK393308 OMO393308 OCS393308 NSW393308 NJA393308 MZE393308 MPI393308 MFM393308 LVQ393308 LLU393308 LBY393308 KSC393308 KIG393308 JYK393308 JOO393308 JES393308 IUW393308 ILA393308 IBE393308 HRI393308 HHM393308 GXQ393308 GNU393308 GDY393308 FUC393308 FKG393308 FAK393308 EQO393308 EGS393308 DWW393308 DNA393308 DDE393308 CTI393308 CJM393308 BZQ393308 BPU393308 BFY393308 AWC393308 AMG393308 ACK393308 SO393308 IS393308 WVE327772 WLI327772 WBM327772 VRQ327772 VHU327772 UXY327772 UOC327772 UEG327772 TUK327772 TKO327772 TAS327772 SQW327772 SHA327772 RXE327772 RNI327772 RDM327772 QTQ327772 QJU327772 PZY327772 PQC327772 PGG327772 OWK327772 OMO327772 OCS327772 NSW327772 NJA327772 MZE327772 MPI327772 MFM327772 LVQ327772 LLU327772 LBY327772 KSC327772 KIG327772 JYK327772 JOO327772 JES327772 IUW327772 ILA327772 IBE327772 HRI327772 HHM327772 GXQ327772 GNU327772 GDY327772 FUC327772 FKG327772 FAK327772 EQO327772 EGS327772 DWW327772 DNA327772 DDE327772 CTI327772 CJM327772 BZQ327772 BPU327772 BFY327772 AWC327772 AMG327772 ACK327772 SO327772 IS327772 WVE262236 WLI262236 WBM262236 VRQ262236 VHU262236 UXY262236 UOC262236 UEG262236 TUK262236 TKO262236 TAS262236 SQW262236 SHA262236 RXE262236 RNI262236 RDM262236 QTQ262236 QJU262236 PZY262236 PQC262236 PGG262236 OWK262236 OMO262236 OCS262236 NSW262236 NJA262236 MZE262236 MPI262236 MFM262236 LVQ262236 LLU262236 LBY262236 KSC262236 KIG262236 JYK262236 JOO262236 JES262236 IUW262236 ILA262236 IBE262236 HRI262236 HHM262236 GXQ262236 GNU262236 GDY262236 FUC262236 FKG262236 FAK262236 EQO262236 EGS262236 DWW262236 DNA262236 DDE262236 CTI262236 CJM262236 BZQ262236 BPU262236 BFY262236 AWC262236 AMG262236 ACK262236 SO262236 IS262236 WVE196700 WLI196700 WBM196700 VRQ196700 VHU196700 UXY196700 UOC196700 UEG196700 TUK196700 TKO196700 TAS196700 SQW196700 SHA196700 RXE196700 RNI196700 RDM196700 QTQ196700 QJU196700 PZY196700 PQC196700 PGG196700 OWK196700 OMO196700 OCS196700 NSW196700 NJA196700 MZE196700 MPI196700 MFM196700 LVQ196700 LLU196700 LBY196700 KSC196700 KIG196700 JYK196700 JOO196700 JES196700 IUW196700 ILA196700 IBE196700 HRI196700 HHM196700 GXQ196700 GNU196700 GDY196700 FUC196700 FKG196700 FAK196700 EQO196700 EGS196700 DWW196700 DNA196700 DDE196700 CTI196700 CJM196700 BZQ196700 BPU196700 BFY196700 AWC196700 AMG196700 ACK196700 SO196700 IS196700 WVE131164 WLI131164 WBM131164 VRQ131164 VHU131164 UXY131164 UOC131164 UEG131164 TUK131164 TKO131164 TAS131164 SQW131164 SHA131164 RXE131164 RNI131164 RDM131164 QTQ131164 QJU131164 PZY131164 PQC131164 PGG131164 OWK131164 OMO131164 OCS131164 NSW131164 NJA131164 MZE131164 MPI131164 MFM131164 LVQ131164 LLU131164 LBY131164 KSC131164 KIG131164 JYK131164 JOO131164 JES131164 IUW131164 ILA131164 IBE131164 HRI131164 HHM131164 GXQ131164 GNU131164 GDY131164 FUC131164 FKG131164 FAK131164 EQO131164 EGS131164 DWW131164 DNA131164 DDE131164 CTI131164 CJM131164 BZQ131164 BPU131164 BFY131164 AWC131164 AMG131164 ACK131164 SO131164 IS131164 WVE65628 WLI65628 WBM65628 VRQ65628 VHU65628 UXY65628 UOC65628 UEG65628 TUK65628 TKO65628 TAS65628 SQW65628 SHA65628 RXE65628 RNI65628 RDM65628 QTQ65628 QJU65628 PZY65628 PQC65628 PGG65628 OWK65628 OMO65628 OCS65628 NSW65628 NJA65628 MZE65628 MPI65628 MFM65628 LVQ65628 LLU65628 LBY65628 KSC65628 KIG65628 JYK65628 JOO65628 JES65628 IUW65628 ILA65628 IBE65628 HRI65628 HHM65628 GXQ65628 GNU65628 GDY65628 FUC65628 FKG65628 FAK65628 EQO65628 EGS65628 DWW65628 DNA65628 DDE65628 CTI65628 CJM65628 BZQ65628 BPU65628 BFY65628 AWC65628 AMG65628 ACK65628 SO65628 IS65628 WVE92 WLI92 WBM92 VRQ92 VHU92 UXY92 UOC92 UEG92 TUK92 TKO92 TAS92 SQW92 SHA92 RXE92 RNI92 RDM92 QTQ92 QJU92 PZY92 PQC92 PGG92 OWK92 OMO92 OCS92 NSW92 NJA92 MZE92 MPI92 MFM92 LVQ92 LLU92 LBY92 KSC92 KIG92 JYK92 JOO92 JES92 IUW92 ILA92 IBE92 HRI92 HHM92 GXQ92 GNU92 GDY92 FUC92 FKG92 FAK92 EQO92 EGS92 DWW92 DNA92 DDE92 CTI92 CJM92 BZQ92 BPU92 BFY92 AWC92 AMG92 ACK92 SO92 H983132 H917596 H852060 H786524 H720988 H655452 H589916 H524380 H458844 H393308 H327772 H262236 H196700 H131164 H65628 H92"/>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93:IP65582 WVB983133:WVB1048576 WLF983133:WLF1048576 WBJ983133:WBJ1048576 VRN983133:VRN1048576 VHR983133:VHR1048576 UXV983133:UXV1048576 UNZ983133:UNZ1048576 UED983133:UED1048576 TUH983133:TUH1048576 TKL983133:TKL1048576 TAP983133:TAP1048576 SQT983133:SQT1048576 SGX983133:SGX1048576 RXB983133:RXB1048576 RNF983133:RNF1048576 RDJ983133:RDJ1048576 QTN983133:QTN1048576 QJR983133:QJR1048576 PZV983133:PZV1048576 PPZ983133:PPZ1048576 PGD983133:PGD1048576 OWH983133:OWH1048576 OML983133:OML1048576 OCP983133:OCP1048576 NST983133:NST1048576 NIX983133:NIX1048576 MZB983133:MZB1048576 MPF983133:MPF1048576 MFJ983133:MFJ1048576 LVN983133:LVN1048576 LLR983133:LLR1048576 LBV983133:LBV1048576 KRZ983133:KRZ1048576 KID983133:KID1048576 JYH983133:JYH1048576 JOL983133:JOL1048576 JEP983133:JEP1048576 IUT983133:IUT1048576 IKX983133:IKX1048576 IBB983133:IBB1048576 HRF983133:HRF1048576 HHJ983133:HHJ1048576 GXN983133:GXN1048576 GNR983133:GNR1048576 GDV983133:GDV1048576 FTZ983133:FTZ1048576 FKD983133:FKD1048576 FAH983133:FAH1048576 EQL983133:EQL1048576 EGP983133:EGP1048576 DWT983133:DWT1048576 DMX983133:DMX1048576 DDB983133:DDB1048576 CTF983133:CTF1048576 CJJ983133:CJJ1048576 BZN983133:BZN1048576 BPR983133:BPR1048576 BFV983133:BFV1048576 AVZ983133:AVZ1048576 AMD983133:AMD1048576 ACH983133:ACH1048576 SL983133:SL1048576 IP983133:IP1048576 WVB917597:WVB983086 WLF917597:WLF983086 WBJ917597:WBJ983086 VRN917597:VRN983086 VHR917597:VHR983086 UXV917597:UXV983086 UNZ917597:UNZ983086 UED917597:UED983086 TUH917597:TUH983086 TKL917597:TKL983086 TAP917597:TAP983086 SQT917597:SQT983086 SGX917597:SGX983086 RXB917597:RXB983086 RNF917597:RNF983086 RDJ917597:RDJ983086 QTN917597:QTN983086 QJR917597:QJR983086 PZV917597:PZV983086 PPZ917597:PPZ983086 PGD917597:PGD983086 OWH917597:OWH983086 OML917597:OML983086 OCP917597:OCP983086 NST917597:NST983086 NIX917597:NIX983086 MZB917597:MZB983086 MPF917597:MPF983086 MFJ917597:MFJ983086 LVN917597:LVN983086 LLR917597:LLR983086 LBV917597:LBV983086 KRZ917597:KRZ983086 KID917597:KID983086 JYH917597:JYH983086 JOL917597:JOL983086 JEP917597:JEP983086 IUT917597:IUT983086 IKX917597:IKX983086 IBB917597:IBB983086 HRF917597:HRF983086 HHJ917597:HHJ983086 GXN917597:GXN983086 GNR917597:GNR983086 GDV917597:GDV983086 FTZ917597:FTZ983086 FKD917597:FKD983086 FAH917597:FAH983086 EQL917597:EQL983086 EGP917597:EGP983086 DWT917597:DWT983086 DMX917597:DMX983086 DDB917597:DDB983086 CTF917597:CTF983086 CJJ917597:CJJ983086 BZN917597:BZN983086 BPR917597:BPR983086 BFV917597:BFV983086 AVZ917597:AVZ983086 AMD917597:AMD983086 ACH917597:ACH983086 SL917597:SL983086 IP917597:IP983086 WVB852061:WVB917550 WLF852061:WLF917550 WBJ852061:WBJ917550 VRN852061:VRN917550 VHR852061:VHR917550 UXV852061:UXV917550 UNZ852061:UNZ917550 UED852061:UED917550 TUH852061:TUH917550 TKL852061:TKL917550 TAP852061:TAP917550 SQT852061:SQT917550 SGX852061:SGX917550 RXB852061:RXB917550 RNF852061:RNF917550 RDJ852061:RDJ917550 QTN852061:QTN917550 QJR852061:QJR917550 PZV852061:PZV917550 PPZ852061:PPZ917550 PGD852061:PGD917550 OWH852061:OWH917550 OML852061:OML917550 OCP852061:OCP917550 NST852061:NST917550 NIX852061:NIX917550 MZB852061:MZB917550 MPF852061:MPF917550 MFJ852061:MFJ917550 LVN852061:LVN917550 LLR852061:LLR917550 LBV852061:LBV917550 KRZ852061:KRZ917550 KID852061:KID917550 JYH852061:JYH917550 JOL852061:JOL917550 JEP852061:JEP917550 IUT852061:IUT917550 IKX852061:IKX917550 IBB852061:IBB917550 HRF852061:HRF917550 HHJ852061:HHJ917550 GXN852061:GXN917550 GNR852061:GNR917550 GDV852061:GDV917550 FTZ852061:FTZ917550 FKD852061:FKD917550 FAH852061:FAH917550 EQL852061:EQL917550 EGP852061:EGP917550 DWT852061:DWT917550 DMX852061:DMX917550 DDB852061:DDB917550 CTF852061:CTF917550 CJJ852061:CJJ917550 BZN852061:BZN917550 BPR852061:BPR917550 BFV852061:BFV917550 AVZ852061:AVZ917550 AMD852061:AMD917550 ACH852061:ACH917550 SL852061:SL917550 IP852061:IP917550 WVB786525:WVB852014 WLF786525:WLF852014 WBJ786525:WBJ852014 VRN786525:VRN852014 VHR786525:VHR852014 UXV786525:UXV852014 UNZ786525:UNZ852014 UED786525:UED852014 TUH786525:TUH852014 TKL786525:TKL852014 TAP786525:TAP852014 SQT786525:SQT852014 SGX786525:SGX852014 RXB786525:RXB852014 RNF786525:RNF852014 RDJ786525:RDJ852014 QTN786525:QTN852014 QJR786525:QJR852014 PZV786525:PZV852014 PPZ786525:PPZ852014 PGD786525:PGD852014 OWH786525:OWH852014 OML786525:OML852014 OCP786525:OCP852014 NST786525:NST852014 NIX786525:NIX852014 MZB786525:MZB852014 MPF786525:MPF852014 MFJ786525:MFJ852014 LVN786525:LVN852014 LLR786525:LLR852014 LBV786525:LBV852014 KRZ786525:KRZ852014 KID786525:KID852014 JYH786525:JYH852014 JOL786525:JOL852014 JEP786525:JEP852014 IUT786525:IUT852014 IKX786525:IKX852014 IBB786525:IBB852014 HRF786525:HRF852014 HHJ786525:HHJ852014 GXN786525:GXN852014 GNR786525:GNR852014 GDV786525:GDV852014 FTZ786525:FTZ852014 FKD786525:FKD852014 FAH786525:FAH852014 EQL786525:EQL852014 EGP786525:EGP852014 DWT786525:DWT852014 DMX786525:DMX852014 DDB786525:DDB852014 CTF786525:CTF852014 CJJ786525:CJJ852014 BZN786525:BZN852014 BPR786525:BPR852014 BFV786525:BFV852014 AVZ786525:AVZ852014 AMD786525:AMD852014 ACH786525:ACH852014 SL786525:SL852014 IP786525:IP852014 WVB720989:WVB786478 WLF720989:WLF786478 WBJ720989:WBJ786478 VRN720989:VRN786478 VHR720989:VHR786478 UXV720989:UXV786478 UNZ720989:UNZ786478 UED720989:UED786478 TUH720989:TUH786478 TKL720989:TKL786478 TAP720989:TAP786478 SQT720989:SQT786478 SGX720989:SGX786478 RXB720989:RXB786478 RNF720989:RNF786478 RDJ720989:RDJ786478 QTN720989:QTN786478 QJR720989:QJR786478 PZV720989:PZV786478 PPZ720989:PPZ786478 PGD720989:PGD786478 OWH720989:OWH786478 OML720989:OML786478 OCP720989:OCP786478 NST720989:NST786478 NIX720989:NIX786478 MZB720989:MZB786478 MPF720989:MPF786478 MFJ720989:MFJ786478 LVN720989:LVN786478 LLR720989:LLR786478 LBV720989:LBV786478 KRZ720989:KRZ786478 KID720989:KID786478 JYH720989:JYH786478 JOL720989:JOL786478 JEP720989:JEP786478 IUT720989:IUT786478 IKX720989:IKX786478 IBB720989:IBB786478 HRF720989:HRF786478 HHJ720989:HHJ786478 GXN720989:GXN786478 GNR720989:GNR786478 GDV720989:GDV786478 FTZ720989:FTZ786478 FKD720989:FKD786478 FAH720989:FAH786478 EQL720989:EQL786478 EGP720989:EGP786478 DWT720989:DWT786478 DMX720989:DMX786478 DDB720989:DDB786478 CTF720989:CTF786478 CJJ720989:CJJ786478 BZN720989:BZN786478 BPR720989:BPR786478 BFV720989:BFV786478 AVZ720989:AVZ786478 AMD720989:AMD786478 ACH720989:ACH786478 SL720989:SL786478 IP720989:IP786478 WVB655453:WVB720942 WLF655453:WLF720942 WBJ655453:WBJ720942 VRN655453:VRN720942 VHR655453:VHR720942 UXV655453:UXV720942 UNZ655453:UNZ720942 UED655453:UED720942 TUH655453:TUH720942 TKL655453:TKL720942 TAP655453:TAP720942 SQT655453:SQT720942 SGX655453:SGX720942 RXB655453:RXB720942 RNF655453:RNF720942 RDJ655453:RDJ720942 QTN655453:QTN720942 QJR655453:QJR720942 PZV655453:PZV720942 PPZ655453:PPZ720942 PGD655453:PGD720942 OWH655453:OWH720942 OML655453:OML720942 OCP655453:OCP720942 NST655453:NST720942 NIX655453:NIX720942 MZB655453:MZB720942 MPF655453:MPF720942 MFJ655453:MFJ720942 LVN655453:LVN720942 LLR655453:LLR720942 LBV655453:LBV720942 KRZ655453:KRZ720942 KID655453:KID720942 JYH655453:JYH720942 JOL655453:JOL720942 JEP655453:JEP720942 IUT655453:IUT720942 IKX655453:IKX720942 IBB655453:IBB720942 HRF655453:HRF720942 HHJ655453:HHJ720942 GXN655453:GXN720942 GNR655453:GNR720942 GDV655453:GDV720942 FTZ655453:FTZ720942 FKD655453:FKD720942 FAH655453:FAH720942 EQL655453:EQL720942 EGP655453:EGP720942 DWT655453:DWT720942 DMX655453:DMX720942 DDB655453:DDB720942 CTF655453:CTF720942 CJJ655453:CJJ720942 BZN655453:BZN720942 BPR655453:BPR720942 BFV655453:BFV720942 AVZ655453:AVZ720942 AMD655453:AMD720942 ACH655453:ACH720942 SL655453:SL720942 IP655453:IP720942 WVB589917:WVB655406 WLF589917:WLF655406 WBJ589917:WBJ655406 VRN589917:VRN655406 VHR589917:VHR655406 UXV589917:UXV655406 UNZ589917:UNZ655406 UED589917:UED655406 TUH589917:TUH655406 TKL589917:TKL655406 TAP589917:TAP655406 SQT589917:SQT655406 SGX589917:SGX655406 RXB589917:RXB655406 RNF589917:RNF655406 RDJ589917:RDJ655406 QTN589917:QTN655406 QJR589917:QJR655406 PZV589917:PZV655406 PPZ589917:PPZ655406 PGD589917:PGD655406 OWH589917:OWH655406 OML589917:OML655406 OCP589917:OCP655406 NST589917:NST655406 NIX589917:NIX655406 MZB589917:MZB655406 MPF589917:MPF655406 MFJ589917:MFJ655406 LVN589917:LVN655406 LLR589917:LLR655406 LBV589917:LBV655406 KRZ589917:KRZ655406 KID589917:KID655406 JYH589917:JYH655406 JOL589917:JOL655406 JEP589917:JEP655406 IUT589917:IUT655406 IKX589917:IKX655406 IBB589917:IBB655406 HRF589917:HRF655406 HHJ589917:HHJ655406 GXN589917:GXN655406 GNR589917:GNR655406 GDV589917:GDV655406 FTZ589917:FTZ655406 FKD589917:FKD655406 FAH589917:FAH655406 EQL589917:EQL655406 EGP589917:EGP655406 DWT589917:DWT655406 DMX589917:DMX655406 DDB589917:DDB655406 CTF589917:CTF655406 CJJ589917:CJJ655406 BZN589917:BZN655406 BPR589917:BPR655406 BFV589917:BFV655406 AVZ589917:AVZ655406 AMD589917:AMD655406 ACH589917:ACH655406 SL589917:SL655406 IP589917:IP655406 WVB524381:WVB589870 WLF524381:WLF589870 WBJ524381:WBJ589870 VRN524381:VRN589870 VHR524381:VHR589870 UXV524381:UXV589870 UNZ524381:UNZ589870 UED524381:UED589870 TUH524381:TUH589870 TKL524381:TKL589870 TAP524381:TAP589870 SQT524381:SQT589870 SGX524381:SGX589870 RXB524381:RXB589870 RNF524381:RNF589870 RDJ524381:RDJ589870 QTN524381:QTN589870 QJR524381:QJR589870 PZV524381:PZV589870 PPZ524381:PPZ589870 PGD524381:PGD589870 OWH524381:OWH589870 OML524381:OML589870 OCP524381:OCP589870 NST524381:NST589870 NIX524381:NIX589870 MZB524381:MZB589870 MPF524381:MPF589870 MFJ524381:MFJ589870 LVN524381:LVN589870 LLR524381:LLR589870 LBV524381:LBV589870 KRZ524381:KRZ589870 KID524381:KID589870 JYH524381:JYH589870 JOL524381:JOL589870 JEP524381:JEP589870 IUT524381:IUT589870 IKX524381:IKX589870 IBB524381:IBB589870 HRF524381:HRF589870 HHJ524381:HHJ589870 GXN524381:GXN589870 GNR524381:GNR589870 GDV524381:GDV589870 FTZ524381:FTZ589870 FKD524381:FKD589870 FAH524381:FAH589870 EQL524381:EQL589870 EGP524381:EGP589870 DWT524381:DWT589870 DMX524381:DMX589870 DDB524381:DDB589870 CTF524381:CTF589870 CJJ524381:CJJ589870 BZN524381:BZN589870 BPR524381:BPR589870 BFV524381:BFV589870 AVZ524381:AVZ589870 AMD524381:AMD589870 ACH524381:ACH589870 SL524381:SL589870 IP524381:IP589870 WVB458845:WVB524334 WLF458845:WLF524334 WBJ458845:WBJ524334 VRN458845:VRN524334 VHR458845:VHR524334 UXV458845:UXV524334 UNZ458845:UNZ524334 UED458845:UED524334 TUH458845:TUH524334 TKL458845:TKL524334 TAP458845:TAP524334 SQT458845:SQT524334 SGX458845:SGX524334 RXB458845:RXB524334 RNF458845:RNF524334 RDJ458845:RDJ524334 QTN458845:QTN524334 QJR458845:QJR524334 PZV458845:PZV524334 PPZ458845:PPZ524334 PGD458845:PGD524334 OWH458845:OWH524334 OML458845:OML524334 OCP458845:OCP524334 NST458845:NST524334 NIX458845:NIX524334 MZB458845:MZB524334 MPF458845:MPF524334 MFJ458845:MFJ524334 LVN458845:LVN524334 LLR458845:LLR524334 LBV458845:LBV524334 KRZ458845:KRZ524334 KID458845:KID524334 JYH458845:JYH524334 JOL458845:JOL524334 JEP458845:JEP524334 IUT458845:IUT524334 IKX458845:IKX524334 IBB458845:IBB524334 HRF458845:HRF524334 HHJ458845:HHJ524334 GXN458845:GXN524334 GNR458845:GNR524334 GDV458845:GDV524334 FTZ458845:FTZ524334 FKD458845:FKD524334 FAH458845:FAH524334 EQL458845:EQL524334 EGP458845:EGP524334 DWT458845:DWT524334 DMX458845:DMX524334 DDB458845:DDB524334 CTF458845:CTF524334 CJJ458845:CJJ524334 BZN458845:BZN524334 BPR458845:BPR524334 BFV458845:BFV524334 AVZ458845:AVZ524334 AMD458845:AMD524334 ACH458845:ACH524334 SL458845:SL524334 IP458845:IP524334 WVB393309:WVB458798 WLF393309:WLF458798 WBJ393309:WBJ458798 VRN393309:VRN458798 VHR393309:VHR458798 UXV393309:UXV458798 UNZ393309:UNZ458798 UED393309:UED458798 TUH393309:TUH458798 TKL393309:TKL458798 TAP393309:TAP458798 SQT393309:SQT458798 SGX393309:SGX458798 RXB393309:RXB458798 RNF393309:RNF458798 RDJ393309:RDJ458798 QTN393309:QTN458798 QJR393309:QJR458798 PZV393309:PZV458798 PPZ393309:PPZ458798 PGD393309:PGD458798 OWH393309:OWH458798 OML393309:OML458798 OCP393309:OCP458798 NST393309:NST458798 NIX393309:NIX458798 MZB393309:MZB458798 MPF393309:MPF458798 MFJ393309:MFJ458798 LVN393309:LVN458798 LLR393309:LLR458798 LBV393309:LBV458798 KRZ393309:KRZ458798 KID393309:KID458798 JYH393309:JYH458798 JOL393309:JOL458798 JEP393309:JEP458798 IUT393309:IUT458798 IKX393309:IKX458798 IBB393309:IBB458798 HRF393309:HRF458798 HHJ393309:HHJ458798 GXN393309:GXN458798 GNR393309:GNR458798 GDV393309:GDV458798 FTZ393309:FTZ458798 FKD393309:FKD458798 FAH393309:FAH458798 EQL393309:EQL458798 EGP393309:EGP458798 DWT393309:DWT458798 DMX393309:DMX458798 DDB393309:DDB458798 CTF393309:CTF458798 CJJ393309:CJJ458798 BZN393309:BZN458798 BPR393309:BPR458798 BFV393309:BFV458798 AVZ393309:AVZ458798 AMD393309:AMD458798 ACH393309:ACH458798 SL393309:SL458798 IP393309:IP458798 WVB327773:WVB393262 WLF327773:WLF393262 WBJ327773:WBJ393262 VRN327773:VRN393262 VHR327773:VHR393262 UXV327773:UXV393262 UNZ327773:UNZ393262 UED327773:UED393262 TUH327773:TUH393262 TKL327773:TKL393262 TAP327773:TAP393262 SQT327773:SQT393262 SGX327773:SGX393262 RXB327773:RXB393262 RNF327773:RNF393262 RDJ327773:RDJ393262 QTN327773:QTN393262 QJR327773:QJR393262 PZV327773:PZV393262 PPZ327773:PPZ393262 PGD327773:PGD393262 OWH327773:OWH393262 OML327773:OML393262 OCP327773:OCP393262 NST327773:NST393262 NIX327773:NIX393262 MZB327773:MZB393262 MPF327773:MPF393262 MFJ327773:MFJ393262 LVN327773:LVN393262 LLR327773:LLR393262 LBV327773:LBV393262 KRZ327773:KRZ393262 KID327773:KID393262 JYH327773:JYH393262 JOL327773:JOL393262 JEP327773:JEP393262 IUT327773:IUT393262 IKX327773:IKX393262 IBB327773:IBB393262 HRF327773:HRF393262 HHJ327773:HHJ393262 GXN327773:GXN393262 GNR327773:GNR393262 GDV327773:GDV393262 FTZ327773:FTZ393262 FKD327773:FKD393262 FAH327773:FAH393262 EQL327773:EQL393262 EGP327773:EGP393262 DWT327773:DWT393262 DMX327773:DMX393262 DDB327773:DDB393262 CTF327773:CTF393262 CJJ327773:CJJ393262 BZN327773:BZN393262 BPR327773:BPR393262 BFV327773:BFV393262 AVZ327773:AVZ393262 AMD327773:AMD393262 ACH327773:ACH393262 SL327773:SL393262 IP327773:IP393262 WVB262237:WVB327726 WLF262237:WLF327726 WBJ262237:WBJ327726 VRN262237:VRN327726 VHR262237:VHR327726 UXV262237:UXV327726 UNZ262237:UNZ327726 UED262237:UED327726 TUH262237:TUH327726 TKL262237:TKL327726 TAP262237:TAP327726 SQT262237:SQT327726 SGX262237:SGX327726 RXB262237:RXB327726 RNF262237:RNF327726 RDJ262237:RDJ327726 QTN262237:QTN327726 QJR262237:QJR327726 PZV262237:PZV327726 PPZ262237:PPZ327726 PGD262237:PGD327726 OWH262237:OWH327726 OML262237:OML327726 OCP262237:OCP327726 NST262237:NST327726 NIX262237:NIX327726 MZB262237:MZB327726 MPF262237:MPF327726 MFJ262237:MFJ327726 LVN262237:LVN327726 LLR262237:LLR327726 LBV262237:LBV327726 KRZ262237:KRZ327726 KID262237:KID327726 JYH262237:JYH327726 JOL262237:JOL327726 JEP262237:JEP327726 IUT262237:IUT327726 IKX262237:IKX327726 IBB262237:IBB327726 HRF262237:HRF327726 HHJ262237:HHJ327726 GXN262237:GXN327726 GNR262237:GNR327726 GDV262237:GDV327726 FTZ262237:FTZ327726 FKD262237:FKD327726 FAH262237:FAH327726 EQL262237:EQL327726 EGP262237:EGP327726 DWT262237:DWT327726 DMX262237:DMX327726 DDB262237:DDB327726 CTF262237:CTF327726 CJJ262237:CJJ327726 BZN262237:BZN327726 BPR262237:BPR327726 BFV262237:BFV327726 AVZ262237:AVZ327726 AMD262237:AMD327726 ACH262237:ACH327726 SL262237:SL327726 IP262237:IP327726 WVB196701:WVB262190 WLF196701:WLF262190 WBJ196701:WBJ262190 VRN196701:VRN262190 VHR196701:VHR262190 UXV196701:UXV262190 UNZ196701:UNZ262190 UED196701:UED262190 TUH196701:TUH262190 TKL196701:TKL262190 TAP196701:TAP262190 SQT196701:SQT262190 SGX196701:SGX262190 RXB196701:RXB262190 RNF196701:RNF262190 RDJ196701:RDJ262190 QTN196701:QTN262190 QJR196701:QJR262190 PZV196701:PZV262190 PPZ196701:PPZ262190 PGD196701:PGD262190 OWH196701:OWH262190 OML196701:OML262190 OCP196701:OCP262190 NST196701:NST262190 NIX196701:NIX262190 MZB196701:MZB262190 MPF196701:MPF262190 MFJ196701:MFJ262190 LVN196701:LVN262190 LLR196701:LLR262190 LBV196701:LBV262190 KRZ196701:KRZ262190 KID196701:KID262190 JYH196701:JYH262190 JOL196701:JOL262190 JEP196701:JEP262190 IUT196701:IUT262190 IKX196701:IKX262190 IBB196701:IBB262190 HRF196701:HRF262190 HHJ196701:HHJ262190 GXN196701:GXN262190 GNR196701:GNR262190 GDV196701:GDV262190 FTZ196701:FTZ262190 FKD196701:FKD262190 FAH196701:FAH262190 EQL196701:EQL262190 EGP196701:EGP262190 DWT196701:DWT262190 DMX196701:DMX262190 DDB196701:DDB262190 CTF196701:CTF262190 CJJ196701:CJJ262190 BZN196701:BZN262190 BPR196701:BPR262190 BFV196701:BFV262190 AVZ196701:AVZ262190 AMD196701:AMD262190 ACH196701:ACH262190 SL196701:SL262190 IP196701:IP262190 WVB131165:WVB196654 WLF131165:WLF196654 WBJ131165:WBJ196654 VRN131165:VRN196654 VHR131165:VHR196654 UXV131165:UXV196654 UNZ131165:UNZ196654 UED131165:UED196654 TUH131165:TUH196654 TKL131165:TKL196654 TAP131165:TAP196654 SQT131165:SQT196654 SGX131165:SGX196654 RXB131165:RXB196654 RNF131165:RNF196654 RDJ131165:RDJ196654 QTN131165:QTN196654 QJR131165:QJR196654 PZV131165:PZV196654 PPZ131165:PPZ196654 PGD131165:PGD196654 OWH131165:OWH196654 OML131165:OML196654 OCP131165:OCP196654 NST131165:NST196654 NIX131165:NIX196654 MZB131165:MZB196654 MPF131165:MPF196654 MFJ131165:MFJ196654 LVN131165:LVN196654 LLR131165:LLR196654 LBV131165:LBV196654 KRZ131165:KRZ196654 KID131165:KID196654 JYH131165:JYH196654 JOL131165:JOL196654 JEP131165:JEP196654 IUT131165:IUT196654 IKX131165:IKX196654 IBB131165:IBB196654 HRF131165:HRF196654 HHJ131165:HHJ196654 GXN131165:GXN196654 GNR131165:GNR196654 GDV131165:GDV196654 FTZ131165:FTZ196654 FKD131165:FKD196654 FAH131165:FAH196654 EQL131165:EQL196654 EGP131165:EGP196654 DWT131165:DWT196654 DMX131165:DMX196654 DDB131165:DDB196654 CTF131165:CTF196654 CJJ131165:CJJ196654 BZN131165:BZN196654 BPR131165:BPR196654 BFV131165:BFV196654 AVZ131165:AVZ196654 AMD131165:AMD196654 ACH131165:ACH196654 SL131165:SL196654 IP131165:IP196654 WVB65629:WVB131118 WLF65629:WLF131118 WBJ65629:WBJ131118 VRN65629:VRN131118 VHR65629:VHR131118 UXV65629:UXV131118 UNZ65629:UNZ131118 UED65629:UED131118 TUH65629:TUH131118 TKL65629:TKL131118 TAP65629:TAP131118 SQT65629:SQT131118 SGX65629:SGX131118 RXB65629:RXB131118 RNF65629:RNF131118 RDJ65629:RDJ131118 QTN65629:QTN131118 QJR65629:QJR131118 PZV65629:PZV131118 PPZ65629:PPZ131118 PGD65629:PGD131118 OWH65629:OWH131118 OML65629:OML131118 OCP65629:OCP131118 NST65629:NST131118 NIX65629:NIX131118 MZB65629:MZB131118 MPF65629:MPF131118 MFJ65629:MFJ131118 LVN65629:LVN131118 LLR65629:LLR131118 LBV65629:LBV131118 KRZ65629:KRZ131118 KID65629:KID131118 JYH65629:JYH131118 JOL65629:JOL131118 JEP65629:JEP131118 IUT65629:IUT131118 IKX65629:IKX131118 IBB65629:IBB131118 HRF65629:HRF131118 HHJ65629:HHJ131118 GXN65629:GXN131118 GNR65629:GNR131118 GDV65629:GDV131118 FTZ65629:FTZ131118 FKD65629:FKD131118 FAH65629:FAH131118 EQL65629:EQL131118 EGP65629:EGP131118 DWT65629:DWT131118 DMX65629:DMX131118 DDB65629:DDB131118 CTF65629:CTF131118 CJJ65629:CJJ131118 BZN65629:BZN131118 BPR65629:BPR131118 BFV65629:BFV131118 AVZ65629:AVZ131118 AMD65629:AMD131118 ACH65629:ACH131118 SL65629:SL131118 IP65629:IP131118 WVB93:WVB65582 WLF93:WLF65582 WBJ93:WBJ65582 VRN93:VRN65582 VHR93:VHR65582 UXV93:UXV65582 UNZ93:UNZ65582 UED93:UED65582 TUH93:TUH65582 TKL93:TKL65582 TAP93:TAP65582 SQT93:SQT65582 SGX93:SGX65582 RXB93:RXB65582 RNF93:RNF65582 RDJ93:RDJ65582 QTN93:QTN65582 QJR93:QJR65582 PZV93:PZV65582 PPZ93:PPZ65582 PGD93:PGD65582 OWH93:OWH65582 OML93:OML65582 OCP93:OCP65582 NST93:NST65582 NIX93:NIX65582 MZB93:MZB65582 MPF93:MPF65582 MFJ93:MFJ65582 LVN93:LVN65582 LLR93:LLR65582 LBV93:LBV65582 KRZ93:KRZ65582 KID93:KID65582 JYH93:JYH65582 JOL93:JOL65582 JEP93:JEP65582 IUT93:IUT65582 IKX93:IKX65582 IBB93:IBB65582 HRF93:HRF65582 HHJ93:HHJ65582 GXN93:GXN65582 GNR93:GNR65582 GDV93:GDV65582 FTZ93:FTZ65582 FKD93:FKD65582 FAH93:FAH65582 EQL93:EQL65582 EGP93:EGP65582 DWT93:DWT65582 DMX93:DMX65582 DDB93:DDB65582 CTF93:CTF65582 CJJ93:CJJ65582 BZN93:BZN65582 BPR93:BPR65582 BFV93:BFV65582 AVZ93:AVZ65582 AMD93:AMD65582 ACH93:ACH65582 SL93:SL65582 D917597:D983086 D852061:D917550 D786525:D852014 D720989:D786478 D655453:D720942 D589917:D655406 D524381:D589870 D458845:D524334 D393309:D458798 D327773:D393262 D262237:D327726 D196701:D262190 D131165:D196654 D65629:D131118 D93:D65582 D983133:D104857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93:IL65582 WUX983133:WUX1048576 WLB983133:WLB1048576 WBF983133:WBF1048576 VRJ983133:VRJ1048576 VHN983133:VHN1048576 UXR983133:UXR1048576 UNV983133:UNV1048576 UDZ983133:UDZ1048576 TUD983133:TUD1048576 TKH983133:TKH1048576 TAL983133:TAL1048576 SQP983133:SQP1048576 SGT983133:SGT1048576 RWX983133:RWX1048576 RNB983133:RNB1048576 RDF983133:RDF1048576 QTJ983133:QTJ1048576 QJN983133:QJN1048576 PZR983133:PZR1048576 PPV983133:PPV1048576 PFZ983133:PFZ1048576 OWD983133:OWD1048576 OMH983133:OMH1048576 OCL983133:OCL1048576 NSP983133:NSP1048576 NIT983133:NIT1048576 MYX983133:MYX1048576 MPB983133:MPB1048576 MFF983133:MFF1048576 LVJ983133:LVJ1048576 LLN983133:LLN1048576 LBR983133:LBR1048576 KRV983133:KRV1048576 KHZ983133:KHZ1048576 JYD983133:JYD1048576 JOH983133:JOH1048576 JEL983133:JEL1048576 IUP983133:IUP1048576 IKT983133:IKT1048576 IAX983133:IAX1048576 HRB983133:HRB1048576 HHF983133:HHF1048576 GXJ983133:GXJ1048576 GNN983133:GNN1048576 GDR983133:GDR1048576 FTV983133:FTV1048576 FJZ983133:FJZ1048576 FAD983133:FAD1048576 EQH983133:EQH1048576 EGL983133:EGL1048576 DWP983133:DWP1048576 DMT983133:DMT1048576 DCX983133:DCX1048576 CTB983133:CTB1048576 CJF983133:CJF1048576 BZJ983133:BZJ1048576 BPN983133:BPN1048576 BFR983133:BFR1048576 AVV983133:AVV1048576 ALZ983133:ALZ1048576 ACD983133:ACD1048576 SH983133:SH1048576 IL983133:IL1048576 WUX917597:WUX983086 WLB917597:WLB983086 WBF917597:WBF983086 VRJ917597:VRJ983086 VHN917597:VHN983086 UXR917597:UXR983086 UNV917597:UNV983086 UDZ917597:UDZ983086 TUD917597:TUD983086 TKH917597:TKH983086 TAL917597:TAL983086 SQP917597:SQP983086 SGT917597:SGT983086 RWX917597:RWX983086 RNB917597:RNB983086 RDF917597:RDF983086 QTJ917597:QTJ983086 QJN917597:QJN983086 PZR917597:PZR983086 PPV917597:PPV983086 PFZ917597:PFZ983086 OWD917597:OWD983086 OMH917597:OMH983086 OCL917597:OCL983086 NSP917597:NSP983086 NIT917597:NIT983086 MYX917597:MYX983086 MPB917597:MPB983086 MFF917597:MFF983086 LVJ917597:LVJ983086 LLN917597:LLN983086 LBR917597:LBR983086 KRV917597:KRV983086 KHZ917597:KHZ983086 JYD917597:JYD983086 JOH917597:JOH983086 JEL917597:JEL983086 IUP917597:IUP983086 IKT917597:IKT983086 IAX917597:IAX983086 HRB917597:HRB983086 HHF917597:HHF983086 GXJ917597:GXJ983086 GNN917597:GNN983086 GDR917597:GDR983086 FTV917597:FTV983086 FJZ917597:FJZ983086 FAD917597:FAD983086 EQH917597:EQH983086 EGL917597:EGL983086 DWP917597:DWP983086 DMT917597:DMT983086 DCX917597:DCX983086 CTB917597:CTB983086 CJF917597:CJF983086 BZJ917597:BZJ983086 BPN917597:BPN983086 BFR917597:BFR983086 AVV917597:AVV983086 ALZ917597:ALZ983086 ACD917597:ACD983086 SH917597:SH983086 IL917597:IL983086 WUX852061:WUX917550 WLB852061:WLB917550 WBF852061:WBF917550 VRJ852061:VRJ917550 VHN852061:VHN917550 UXR852061:UXR917550 UNV852061:UNV917550 UDZ852061:UDZ917550 TUD852061:TUD917550 TKH852061:TKH917550 TAL852061:TAL917550 SQP852061:SQP917550 SGT852061:SGT917550 RWX852061:RWX917550 RNB852061:RNB917550 RDF852061:RDF917550 QTJ852061:QTJ917550 QJN852061:QJN917550 PZR852061:PZR917550 PPV852061:PPV917550 PFZ852061:PFZ917550 OWD852061:OWD917550 OMH852061:OMH917550 OCL852061:OCL917550 NSP852061:NSP917550 NIT852061:NIT917550 MYX852061:MYX917550 MPB852061:MPB917550 MFF852061:MFF917550 LVJ852061:LVJ917550 LLN852061:LLN917550 LBR852061:LBR917550 KRV852061:KRV917550 KHZ852061:KHZ917550 JYD852061:JYD917550 JOH852061:JOH917550 JEL852061:JEL917550 IUP852061:IUP917550 IKT852061:IKT917550 IAX852061:IAX917550 HRB852061:HRB917550 HHF852061:HHF917550 GXJ852061:GXJ917550 GNN852061:GNN917550 GDR852061:GDR917550 FTV852061:FTV917550 FJZ852061:FJZ917550 FAD852061:FAD917550 EQH852061:EQH917550 EGL852061:EGL917550 DWP852061:DWP917550 DMT852061:DMT917550 DCX852061:DCX917550 CTB852061:CTB917550 CJF852061:CJF917550 BZJ852061:BZJ917550 BPN852061:BPN917550 BFR852061:BFR917550 AVV852061:AVV917550 ALZ852061:ALZ917550 ACD852061:ACD917550 SH852061:SH917550 IL852061:IL917550 WUX786525:WUX852014 WLB786525:WLB852014 WBF786525:WBF852014 VRJ786525:VRJ852014 VHN786525:VHN852014 UXR786525:UXR852014 UNV786525:UNV852014 UDZ786525:UDZ852014 TUD786525:TUD852014 TKH786525:TKH852014 TAL786525:TAL852014 SQP786525:SQP852014 SGT786525:SGT852014 RWX786525:RWX852014 RNB786525:RNB852014 RDF786525:RDF852014 QTJ786525:QTJ852014 QJN786525:QJN852014 PZR786525:PZR852014 PPV786525:PPV852014 PFZ786525:PFZ852014 OWD786525:OWD852014 OMH786525:OMH852014 OCL786525:OCL852014 NSP786525:NSP852014 NIT786525:NIT852014 MYX786525:MYX852014 MPB786525:MPB852014 MFF786525:MFF852014 LVJ786525:LVJ852014 LLN786525:LLN852014 LBR786525:LBR852014 KRV786525:KRV852014 KHZ786525:KHZ852014 JYD786525:JYD852014 JOH786525:JOH852014 JEL786525:JEL852014 IUP786525:IUP852014 IKT786525:IKT852014 IAX786525:IAX852014 HRB786525:HRB852014 HHF786525:HHF852014 GXJ786525:GXJ852014 GNN786525:GNN852014 GDR786525:GDR852014 FTV786525:FTV852014 FJZ786525:FJZ852014 FAD786525:FAD852014 EQH786525:EQH852014 EGL786525:EGL852014 DWP786525:DWP852014 DMT786525:DMT852014 DCX786525:DCX852014 CTB786525:CTB852014 CJF786525:CJF852014 BZJ786525:BZJ852014 BPN786525:BPN852014 BFR786525:BFR852014 AVV786525:AVV852014 ALZ786525:ALZ852014 ACD786525:ACD852014 SH786525:SH852014 IL786525:IL852014 WUX720989:WUX786478 WLB720989:WLB786478 WBF720989:WBF786478 VRJ720989:VRJ786478 VHN720989:VHN786478 UXR720989:UXR786478 UNV720989:UNV786478 UDZ720989:UDZ786478 TUD720989:TUD786478 TKH720989:TKH786478 TAL720989:TAL786478 SQP720989:SQP786478 SGT720989:SGT786478 RWX720989:RWX786478 RNB720989:RNB786478 RDF720989:RDF786478 QTJ720989:QTJ786478 QJN720989:QJN786478 PZR720989:PZR786478 PPV720989:PPV786478 PFZ720989:PFZ786478 OWD720989:OWD786478 OMH720989:OMH786478 OCL720989:OCL786478 NSP720989:NSP786478 NIT720989:NIT786478 MYX720989:MYX786478 MPB720989:MPB786478 MFF720989:MFF786478 LVJ720989:LVJ786478 LLN720989:LLN786478 LBR720989:LBR786478 KRV720989:KRV786478 KHZ720989:KHZ786478 JYD720989:JYD786478 JOH720989:JOH786478 JEL720989:JEL786478 IUP720989:IUP786478 IKT720989:IKT786478 IAX720989:IAX786478 HRB720989:HRB786478 HHF720989:HHF786478 GXJ720989:GXJ786478 GNN720989:GNN786478 GDR720989:GDR786478 FTV720989:FTV786478 FJZ720989:FJZ786478 FAD720989:FAD786478 EQH720989:EQH786478 EGL720989:EGL786478 DWP720989:DWP786478 DMT720989:DMT786478 DCX720989:DCX786478 CTB720989:CTB786478 CJF720989:CJF786478 BZJ720989:BZJ786478 BPN720989:BPN786478 BFR720989:BFR786478 AVV720989:AVV786478 ALZ720989:ALZ786478 ACD720989:ACD786478 SH720989:SH786478 IL720989:IL786478 WUX655453:WUX720942 WLB655453:WLB720942 WBF655453:WBF720942 VRJ655453:VRJ720942 VHN655453:VHN720942 UXR655453:UXR720942 UNV655453:UNV720942 UDZ655453:UDZ720942 TUD655453:TUD720942 TKH655453:TKH720942 TAL655453:TAL720942 SQP655453:SQP720942 SGT655453:SGT720942 RWX655453:RWX720942 RNB655453:RNB720942 RDF655453:RDF720942 QTJ655453:QTJ720942 QJN655453:QJN720942 PZR655453:PZR720942 PPV655453:PPV720942 PFZ655453:PFZ720942 OWD655453:OWD720942 OMH655453:OMH720942 OCL655453:OCL720942 NSP655453:NSP720942 NIT655453:NIT720942 MYX655453:MYX720942 MPB655453:MPB720942 MFF655453:MFF720942 LVJ655453:LVJ720942 LLN655453:LLN720942 LBR655453:LBR720942 KRV655453:KRV720942 KHZ655453:KHZ720942 JYD655453:JYD720942 JOH655453:JOH720942 JEL655453:JEL720942 IUP655453:IUP720942 IKT655453:IKT720942 IAX655453:IAX720942 HRB655453:HRB720942 HHF655453:HHF720942 GXJ655453:GXJ720942 GNN655453:GNN720942 GDR655453:GDR720942 FTV655453:FTV720942 FJZ655453:FJZ720942 FAD655453:FAD720942 EQH655453:EQH720942 EGL655453:EGL720942 DWP655453:DWP720942 DMT655453:DMT720942 DCX655453:DCX720942 CTB655453:CTB720942 CJF655453:CJF720942 BZJ655453:BZJ720942 BPN655453:BPN720942 BFR655453:BFR720942 AVV655453:AVV720942 ALZ655453:ALZ720942 ACD655453:ACD720942 SH655453:SH720942 IL655453:IL720942 WUX589917:WUX655406 WLB589917:WLB655406 WBF589917:WBF655406 VRJ589917:VRJ655406 VHN589917:VHN655406 UXR589917:UXR655406 UNV589917:UNV655406 UDZ589917:UDZ655406 TUD589917:TUD655406 TKH589917:TKH655406 TAL589917:TAL655406 SQP589917:SQP655406 SGT589917:SGT655406 RWX589917:RWX655406 RNB589917:RNB655406 RDF589917:RDF655406 QTJ589917:QTJ655406 QJN589917:QJN655406 PZR589917:PZR655406 PPV589917:PPV655406 PFZ589917:PFZ655406 OWD589917:OWD655406 OMH589917:OMH655406 OCL589917:OCL655406 NSP589917:NSP655406 NIT589917:NIT655406 MYX589917:MYX655406 MPB589917:MPB655406 MFF589917:MFF655406 LVJ589917:LVJ655406 LLN589917:LLN655406 LBR589917:LBR655406 KRV589917:KRV655406 KHZ589917:KHZ655406 JYD589917:JYD655406 JOH589917:JOH655406 JEL589917:JEL655406 IUP589917:IUP655406 IKT589917:IKT655406 IAX589917:IAX655406 HRB589917:HRB655406 HHF589917:HHF655406 GXJ589917:GXJ655406 GNN589917:GNN655406 GDR589917:GDR655406 FTV589917:FTV655406 FJZ589917:FJZ655406 FAD589917:FAD655406 EQH589917:EQH655406 EGL589917:EGL655406 DWP589917:DWP655406 DMT589917:DMT655406 DCX589917:DCX655406 CTB589917:CTB655406 CJF589917:CJF655406 BZJ589917:BZJ655406 BPN589917:BPN655406 BFR589917:BFR655406 AVV589917:AVV655406 ALZ589917:ALZ655406 ACD589917:ACD655406 SH589917:SH655406 IL589917:IL655406 WUX524381:WUX589870 WLB524381:WLB589870 WBF524381:WBF589870 VRJ524381:VRJ589870 VHN524381:VHN589870 UXR524381:UXR589870 UNV524381:UNV589870 UDZ524381:UDZ589870 TUD524381:TUD589870 TKH524381:TKH589870 TAL524381:TAL589870 SQP524381:SQP589870 SGT524381:SGT589870 RWX524381:RWX589870 RNB524381:RNB589870 RDF524381:RDF589870 QTJ524381:QTJ589870 QJN524381:QJN589870 PZR524381:PZR589870 PPV524381:PPV589870 PFZ524381:PFZ589870 OWD524381:OWD589870 OMH524381:OMH589870 OCL524381:OCL589870 NSP524381:NSP589870 NIT524381:NIT589870 MYX524381:MYX589870 MPB524381:MPB589870 MFF524381:MFF589870 LVJ524381:LVJ589870 LLN524381:LLN589870 LBR524381:LBR589870 KRV524381:KRV589870 KHZ524381:KHZ589870 JYD524381:JYD589870 JOH524381:JOH589870 JEL524381:JEL589870 IUP524381:IUP589870 IKT524381:IKT589870 IAX524381:IAX589870 HRB524381:HRB589870 HHF524381:HHF589870 GXJ524381:GXJ589870 GNN524381:GNN589870 GDR524381:GDR589870 FTV524381:FTV589870 FJZ524381:FJZ589870 FAD524381:FAD589870 EQH524381:EQH589870 EGL524381:EGL589870 DWP524381:DWP589870 DMT524381:DMT589870 DCX524381:DCX589870 CTB524381:CTB589870 CJF524381:CJF589870 BZJ524381:BZJ589870 BPN524381:BPN589870 BFR524381:BFR589870 AVV524381:AVV589870 ALZ524381:ALZ589870 ACD524381:ACD589870 SH524381:SH589870 IL524381:IL589870 WUX458845:WUX524334 WLB458845:WLB524334 WBF458845:WBF524334 VRJ458845:VRJ524334 VHN458845:VHN524334 UXR458845:UXR524334 UNV458845:UNV524334 UDZ458845:UDZ524334 TUD458845:TUD524334 TKH458845:TKH524334 TAL458845:TAL524334 SQP458845:SQP524334 SGT458845:SGT524334 RWX458845:RWX524334 RNB458845:RNB524334 RDF458845:RDF524334 QTJ458845:QTJ524334 QJN458845:QJN524334 PZR458845:PZR524334 PPV458845:PPV524334 PFZ458845:PFZ524334 OWD458845:OWD524334 OMH458845:OMH524334 OCL458845:OCL524334 NSP458845:NSP524334 NIT458845:NIT524334 MYX458845:MYX524334 MPB458845:MPB524334 MFF458845:MFF524334 LVJ458845:LVJ524334 LLN458845:LLN524334 LBR458845:LBR524334 KRV458845:KRV524334 KHZ458845:KHZ524334 JYD458845:JYD524334 JOH458845:JOH524334 JEL458845:JEL524334 IUP458845:IUP524334 IKT458845:IKT524334 IAX458845:IAX524334 HRB458845:HRB524334 HHF458845:HHF524334 GXJ458845:GXJ524334 GNN458845:GNN524334 GDR458845:GDR524334 FTV458845:FTV524334 FJZ458845:FJZ524334 FAD458845:FAD524334 EQH458845:EQH524334 EGL458845:EGL524334 DWP458845:DWP524334 DMT458845:DMT524334 DCX458845:DCX524334 CTB458845:CTB524334 CJF458845:CJF524334 BZJ458845:BZJ524334 BPN458845:BPN524334 BFR458845:BFR524334 AVV458845:AVV524334 ALZ458845:ALZ524334 ACD458845:ACD524334 SH458845:SH524334 IL458845:IL524334 WUX393309:WUX458798 WLB393309:WLB458798 WBF393309:WBF458798 VRJ393309:VRJ458798 VHN393309:VHN458798 UXR393309:UXR458798 UNV393309:UNV458798 UDZ393309:UDZ458798 TUD393309:TUD458798 TKH393309:TKH458798 TAL393309:TAL458798 SQP393309:SQP458798 SGT393309:SGT458798 RWX393309:RWX458798 RNB393309:RNB458798 RDF393309:RDF458798 QTJ393309:QTJ458798 QJN393309:QJN458798 PZR393309:PZR458798 PPV393309:PPV458798 PFZ393309:PFZ458798 OWD393309:OWD458798 OMH393309:OMH458798 OCL393309:OCL458798 NSP393309:NSP458798 NIT393309:NIT458798 MYX393309:MYX458798 MPB393309:MPB458798 MFF393309:MFF458798 LVJ393309:LVJ458798 LLN393309:LLN458798 LBR393309:LBR458798 KRV393309:KRV458798 KHZ393309:KHZ458798 JYD393309:JYD458798 JOH393309:JOH458798 JEL393309:JEL458798 IUP393309:IUP458798 IKT393309:IKT458798 IAX393309:IAX458798 HRB393309:HRB458798 HHF393309:HHF458798 GXJ393309:GXJ458798 GNN393309:GNN458798 GDR393309:GDR458798 FTV393309:FTV458798 FJZ393309:FJZ458798 FAD393309:FAD458798 EQH393309:EQH458798 EGL393309:EGL458798 DWP393309:DWP458798 DMT393309:DMT458798 DCX393309:DCX458798 CTB393309:CTB458798 CJF393309:CJF458798 BZJ393309:BZJ458798 BPN393309:BPN458798 BFR393309:BFR458798 AVV393309:AVV458798 ALZ393309:ALZ458798 ACD393309:ACD458798 SH393309:SH458798 IL393309:IL458798 WUX327773:WUX393262 WLB327773:WLB393262 WBF327773:WBF393262 VRJ327773:VRJ393262 VHN327773:VHN393262 UXR327773:UXR393262 UNV327773:UNV393262 UDZ327773:UDZ393262 TUD327773:TUD393262 TKH327773:TKH393262 TAL327773:TAL393262 SQP327773:SQP393262 SGT327773:SGT393262 RWX327773:RWX393262 RNB327773:RNB393262 RDF327773:RDF393262 QTJ327773:QTJ393262 QJN327773:QJN393262 PZR327773:PZR393262 PPV327773:PPV393262 PFZ327773:PFZ393262 OWD327773:OWD393262 OMH327773:OMH393262 OCL327773:OCL393262 NSP327773:NSP393262 NIT327773:NIT393262 MYX327773:MYX393262 MPB327773:MPB393262 MFF327773:MFF393262 LVJ327773:LVJ393262 LLN327773:LLN393262 LBR327773:LBR393262 KRV327773:KRV393262 KHZ327773:KHZ393262 JYD327773:JYD393262 JOH327773:JOH393262 JEL327773:JEL393262 IUP327773:IUP393262 IKT327773:IKT393262 IAX327773:IAX393262 HRB327773:HRB393262 HHF327773:HHF393262 GXJ327773:GXJ393262 GNN327773:GNN393262 GDR327773:GDR393262 FTV327773:FTV393262 FJZ327773:FJZ393262 FAD327773:FAD393262 EQH327773:EQH393262 EGL327773:EGL393262 DWP327773:DWP393262 DMT327773:DMT393262 DCX327773:DCX393262 CTB327773:CTB393262 CJF327773:CJF393262 BZJ327773:BZJ393262 BPN327773:BPN393262 BFR327773:BFR393262 AVV327773:AVV393262 ALZ327773:ALZ393262 ACD327773:ACD393262 SH327773:SH393262 IL327773:IL393262 WUX262237:WUX327726 WLB262237:WLB327726 WBF262237:WBF327726 VRJ262237:VRJ327726 VHN262237:VHN327726 UXR262237:UXR327726 UNV262237:UNV327726 UDZ262237:UDZ327726 TUD262237:TUD327726 TKH262237:TKH327726 TAL262237:TAL327726 SQP262237:SQP327726 SGT262237:SGT327726 RWX262237:RWX327726 RNB262237:RNB327726 RDF262237:RDF327726 QTJ262237:QTJ327726 QJN262237:QJN327726 PZR262237:PZR327726 PPV262237:PPV327726 PFZ262237:PFZ327726 OWD262237:OWD327726 OMH262237:OMH327726 OCL262237:OCL327726 NSP262237:NSP327726 NIT262237:NIT327726 MYX262237:MYX327726 MPB262237:MPB327726 MFF262237:MFF327726 LVJ262237:LVJ327726 LLN262237:LLN327726 LBR262237:LBR327726 KRV262237:KRV327726 KHZ262237:KHZ327726 JYD262237:JYD327726 JOH262237:JOH327726 JEL262237:JEL327726 IUP262237:IUP327726 IKT262237:IKT327726 IAX262237:IAX327726 HRB262237:HRB327726 HHF262237:HHF327726 GXJ262237:GXJ327726 GNN262237:GNN327726 GDR262237:GDR327726 FTV262237:FTV327726 FJZ262237:FJZ327726 FAD262237:FAD327726 EQH262237:EQH327726 EGL262237:EGL327726 DWP262237:DWP327726 DMT262237:DMT327726 DCX262237:DCX327726 CTB262237:CTB327726 CJF262237:CJF327726 BZJ262237:BZJ327726 BPN262237:BPN327726 BFR262237:BFR327726 AVV262237:AVV327726 ALZ262237:ALZ327726 ACD262237:ACD327726 SH262237:SH327726 IL262237:IL327726 WUX196701:WUX262190 WLB196701:WLB262190 WBF196701:WBF262190 VRJ196701:VRJ262190 VHN196701:VHN262190 UXR196701:UXR262190 UNV196701:UNV262190 UDZ196701:UDZ262190 TUD196701:TUD262190 TKH196701:TKH262190 TAL196701:TAL262190 SQP196701:SQP262190 SGT196701:SGT262190 RWX196701:RWX262190 RNB196701:RNB262190 RDF196701:RDF262190 QTJ196701:QTJ262190 QJN196701:QJN262190 PZR196701:PZR262190 PPV196701:PPV262190 PFZ196701:PFZ262190 OWD196701:OWD262190 OMH196701:OMH262190 OCL196701:OCL262190 NSP196701:NSP262190 NIT196701:NIT262190 MYX196701:MYX262190 MPB196701:MPB262190 MFF196701:MFF262190 LVJ196701:LVJ262190 LLN196701:LLN262190 LBR196701:LBR262190 KRV196701:KRV262190 KHZ196701:KHZ262190 JYD196701:JYD262190 JOH196701:JOH262190 JEL196701:JEL262190 IUP196701:IUP262190 IKT196701:IKT262190 IAX196701:IAX262190 HRB196701:HRB262190 HHF196701:HHF262190 GXJ196701:GXJ262190 GNN196701:GNN262190 GDR196701:GDR262190 FTV196701:FTV262190 FJZ196701:FJZ262190 FAD196701:FAD262190 EQH196701:EQH262190 EGL196701:EGL262190 DWP196701:DWP262190 DMT196701:DMT262190 DCX196701:DCX262190 CTB196701:CTB262190 CJF196701:CJF262190 BZJ196701:BZJ262190 BPN196701:BPN262190 BFR196701:BFR262190 AVV196701:AVV262190 ALZ196701:ALZ262190 ACD196701:ACD262190 SH196701:SH262190 IL196701:IL262190 WUX131165:WUX196654 WLB131165:WLB196654 WBF131165:WBF196654 VRJ131165:VRJ196654 VHN131165:VHN196654 UXR131165:UXR196654 UNV131165:UNV196654 UDZ131165:UDZ196654 TUD131165:TUD196654 TKH131165:TKH196654 TAL131165:TAL196654 SQP131165:SQP196654 SGT131165:SGT196654 RWX131165:RWX196654 RNB131165:RNB196654 RDF131165:RDF196654 QTJ131165:QTJ196654 QJN131165:QJN196654 PZR131165:PZR196654 PPV131165:PPV196654 PFZ131165:PFZ196654 OWD131165:OWD196654 OMH131165:OMH196654 OCL131165:OCL196654 NSP131165:NSP196654 NIT131165:NIT196654 MYX131165:MYX196654 MPB131165:MPB196654 MFF131165:MFF196654 LVJ131165:LVJ196654 LLN131165:LLN196654 LBR131165:LBR196654 KRV131165:KRV196654 KHZ131165:KHZ196654 JYD131165:JYD196654 JOH131165:JOH196654 JEL131165:JEL196654 IUP131165:IUP196654 IKT131165:IKT196654 IAX131165:IAX196654 HRB131165:HRB196654 HHF131165:HHF196654 GXJ131165:GXJ196654 GNN131165:GNN196654 GDR131165:GDR196654 FTV131165:FTV196654 FJZ131165:FJZ196654 FAD131165:FAD196654 EQH131165:EQH196654 EGL131165:EGL196654 DWP131165:DWP196654 DMT131165:DMT196654 DCX131165:DCX196654 CTB131165:CTB196654 CJF131165:CJF196654 BZJ131165:BZJ196654 BPN131165:BPN196654 BFR131165:BFR196654 AVV131165:AVV196654 ALZ131165:ALZ196654 ACD131165:ACD196654 SH131165:SH196654 IL131165:IL196654 WUX65629:WUX131118 WLB65629:WLB131118 WBF65629:WBF131118 VRJ65629:VRJ131118 VHN65629:VHN131118 UXR65629:UXR131118 UNV65629:UNV131118 UDZ65629:UDZ131118 TUD65629:TUD131118 TKH65629:TKH131118 TAL65629:TAL131118 SQP65629:SQP131118 SGT65629:SGT131118 RWX65629:RWX131118 RNB65629:RNB131118 RDF65629:RDF131118 QTJ65629:QTJ131118 QJN65629:QJN131118 PZR65629:PZR131118 PPV65629:PPV131118 PFZ65629:PFZ131118 OWD65629:OWD131118 OMH65629:OMH131118 OCL65629:OCL131118 NSP65629:NSP131118 NIT65629:NIT131118 MYX65629:MYX131118 MPB65629:MPB131118 MFF65629:MFF131118 LVJ65629:LVJ131118 LLN65629:LLN131118 LBR65629:LBR131118 KRV65629:KRV131118 KHZ65629:KHZ131118 JYD65629:JYD131118 JOH65629:JOH131118 JEL65629:JEL131118 IUP65629:IUP131118 IKT65629:IKT131118 IAX65629:IAX131118 HRB65629:HRB131118 HHF65629:HHF131118 GXJ65629:GXJ131118 GNN65629:GNN131118 GDR65629:GDR131118 FTV65629:FTV131118 FJZ65629:FJZ131118 FAD65629:FAD131118 EQH65629:EQH131118 EGL65629:EGL131118 DWP65629:DWP131118 DMT65629:DMT131118 DCX65629:DCX131118 CTB65629:CTB131118 CJF65629:CJF131118 BZJ65629:BZJ131118 BPN65629:BPN131118 BFR65629:BFR131118 AVV65629:AVV131118 ALZ65629:ALZ131118 ACD65629:ACD131118 SH65629:SH131118 IL65629:IL131118 WUX93:WUX65582 WLB93:WLB65582 WBF93:WBF65582 VRJ93:VRJ65582 VHN93:VHN65582 UXR93:UXR65582 UNV93:UNV65582 UDZ93:UDZ65582 TUD93:TUD65582 TKH93:TKH65582 TAL93:TAL65582 SQP93:SQP65582 SGT93:SGT65582 RWX93:RWX65582 RNB93:RNB65582 RDF93:RDF65582 QTJ93:QTJ65582 QJN93:QJN65582 PZR93:PZR65582 PPV93:PPV65582 PFZ93:PFZ65582 OWD93:OWD65582 OMH93:OMH65582 OCL93:OCL65582 NSP93:NSP65582 NIT93:NIT65582 MYX93:MYX65582 MPB93:MPB65582 MFF93:MFF65582 LVJ93:LVJ65582 LLN93:LLN65582 LBR93:LBR65582 KRV93:KRV65582 KHZ93:KHZ65582 JYD93:JYD65582 JOH93:JOH65582 JEL93:JEL65582 IUP93:IUP65582 IKT93:IKT65582 IAX93:IAX65582 HRB93:HRB65582 HHF93:HHF65582 GXJ93:GXJ65582 GNN93:GNN65582 GDR93:GDR65582 FTV93:FTV65582 FJZ93:FJZ65582 FAD93:FAD65582 EQH93:EQH65582 EGL93:EGL65582 DWP93:DWP65582 DMT93:DMT65582 DCX93:DCX65582 CTB93:CTB65582 CJF93:CJF65582 BZJ93:BZJ65582 BPN93:BPN65582 BFR93:BFR65582 AVV93:AVV65582 ALZ93:ALZ65582 ACD93:ACD65582 SH93:SH65582 B93:B65582 B65629:B131118 B131165:B196654 B196701:B262190 B262237:B327726 B327773:B393262 B393309:B458798 B458845:B524334 B524381:B589870 B589917:B655406 B655453:B720942 B720989:B786478 B786525:B852014 B852061:B917550 B917597:B983086 B983133:B1048576"/>
    <dataValidation allowBlank="1" showInputMessage="1" showErrorMessage="1" prompt="Captura el nombre asignado o el nombre como se le identifica a la plaza (ejem. Jefe de Ingresos, Secretario Particular, Oficial Mayor, etc.)" sqref="IK93:IK65582 WUW983097:WUW983130 WLA983097:WLA983130 WBE983097:WBE983130 VRI983097:VRI983130 VHM983097:VHM983130 UXQ983097:UXQ983130 UNU983097:UNU983130 UDY983097:UDY983130 TUC983097:TUC983130 TKG983097:TKG983130 TAK983097:TAK983130 SQO983097:SQO983130 SGS983097:SGS983130 RWW983097:RWW983130 RNA983097:RNA983130 RDE983097:RDE983130 QTI983097:QTI983130 QJM983097:QJM983130 PZQ983097:PZQ983130 PPU983097:PPU983130 PFY983097:PFY983130 OWC983097:OWC983130 OMG983097:OMG983130 OCK983097:OCK983130 NSO983097:NSO983130 NIS983097:NIS983130 MYW983097:MYW983130 MPA983097:MPA983130 MFE983097:MFE983130 LVI983097:LVI983130 LLM983097:LLM983130 LBQ983097:LBQ983130 KRU983097:KRU983130 KHY983097:KHY983130 JYC983097:JYC983130 JOG983097:JOG983130 JEK983097:JEK983130 IUO983097:IUO983130 IKS983097:IKS983130 IAW983097:IAW983130 HRA983097:HRA983130 HHE983097:HHE983130 GXI983097:GXI983130 GNM983097:GNM983130 GDQ983097:GDQ983130 FTU983097:FTU983130 FJY983097:FJY983130 FAC983097:FAC983130 EQG983097:EQG983130 EGK983097:EGK983130 DWO983097:DWO983130 DMS983097:DMS983130 DCW983097:DCW983130 CTA983097:CTA983130 CJE983097:CJE983130 BZI983097:BZI983130 BPM983097:BPM983130 BFQ983097:BFQ983130 AVU983097:AVU983130 ALY983097:ALY983130 ACC983097:ACC983130 SG983097:SG983130 IK983097:IK983130 WUW917561:WUW917594 WLA917561:WLA917594 WBE917561:WBE917594 VRI917561:VRI917594 VHM917561:VHM917594 UXQ917561:UXQ917594 UNU917561:UNU917594 UDY917561:UDY917594 TUC917561:TUC917594 TKG917561:TKG917594 TAK917561:TAK917594 SQO917561:SQO917594 SGS917561:SGS917594 RWW917561:RWW917594 RNA917561:RNA917594 RDE917561:RDE917594 QTI917561:QTI917594 QJM917561:QJM917594 PZQ917561:PZQ917594 PPU917561:PPU917594 PFY917561:PFY917594 OWC917561:OWC917594 OMG917561:OMG917594 OCK917561:OCK917594 NSO917561:NSO917594 NIS917561:NIS917594 MYW917561:MYW917594 MPA917561:MPA917594 MFE917561:MFE917594 LVI917561:LVI917594 LLM917561:LLM917594 LBQ917561:LBQ917594 KRU917561:KRU917594 KHY917561:KHY917594 JYC917561:JYC917594 JOG917561:JOG917594 JEK917561:JEK917594 IUO917561:IUO917594 IKS917561:IKS917594 IAW917561:IAW917594 HRA917561:HRA917594 HHE917561:HHE917594 GXI917561:GXI917594 GNM917561:GNM917594 GDQ917561:GDQ917594 FTU917561:FTU917594 FJY917561:FJY917594 FAC917561:FAC917594 EQG917561:EQG917594 EGK917561:EGK917594 DWO917561:DWO917594 DMS917561:DMS917594 DCW917561:DCW917594 CTA917561:CTA917594 CJE917561:CJE917594 BZI917561:BZI917594 BPM917561:BPM917594 BFQ917561:BFQ917594 AVU917561:AVU917594 ALY917561:ALY917594 ACC917561:ACC917594 SG917561:SG917594 IK917561:IK917594 WUW852025:WUW852058 WLA852025:WLA852058 WBE852025:WBE852058 VRI852025:VRI852058 VHM852025:VHM852058 UXQ852025:UXQ852058 UNU852025:UNU852058 UDY852025:UDY852058 TUC852025:TUC852058 TKG852025:TKG852058 TAK852025:TAK852058 SQO852025:SQO852058 SGS852025:SGS852058 RWW852025:RWW852058 RNA852025:RNA852058 RDE852025:RDE852058 QTI852025:QTI852058 QJM852025:QJM852058 PZQ852025:PZQ852058 PPU852025:PPU852058 PFY852025:PFY852058 OWC852025:OWC852058 OMG852025:OMG852058 OCK852025:OCK852058 NSO852025:NSO852058 NIS852025:NIS852058 MYW852025:MYW852058 MPA852025:MPA852058 MFE852025:MFE852058 LVI852025:LVI852058 LLM852025:LLM852058 LBQ852025:LBQ852058 KRU852025:KRU852058 KHY852025:KHY852058 JYC852025:JYC852058 JOG852025:JOG852058 JEK852025:JEK852058 IUO852025:IUO852058 IKS852025:IKS852058 IAW852025:IAW852058 HRA852025:HRA852058 HHE852025:HHE852058 GXI852025:GXI852058 GNM852025:GNM852058 GDQ852025:GDQ852058 FTU852025:FTU852058 FJY852025:FJY852058 FAC852025:FAC852058 EQG852025:EQG852058 EGK852025:EGK852058 DWO852025:DWO852058 DMS852025:DMS852058 DCW852025:DCW852058 CTA852025:CTA852058 CJE852025:CJE852058 BZI852025:BZI852058 BPM852025:BPM852058 BFQ852025:BFQ852058 AVU852025:AVU852058 ALY852025:ALY852058 ACC852025:ACC852058 SG852025:SG852058 IK852025:IK852058 WUW786489:WUW786522 WLA786489:WLA786522 WBE786489:WBE786522 VRI786489:VRI786522 VHM786489:VHM786522 UXQ786489:UXQ786522 UNU786489:UNU786522 UDY786489:UDY786522 TUC786489:TUC786522 TKG786489:TKG786522 TAK786489:TAK786522 SQO786489:SQO786522 SGS786489:SGS786522 RWW786489:RWW786522 RNA786489:RNA786522 RDE786489:RDE786522 QTI786489:QTI786522 QJM786489:QJM786522 PZQ786489:PZQ786522 PPU786489:PPU786522 PFY786489:PFY786522 OWC786489:OWC786522 OMG786489:OMG786522 OCK786489:OCK786522 NSO786489:NSO786522 NIS786489:NIS786522 MYW786489:MYW786522 MPA786489:MPA786522 MFE786489:MFE786522 LVI786489:LVI786522 LLM786489:LLM786522 LBQ786489:LBQ786522 KRU786489:KRU786522 KHY786489:KHY786522 JYC786489:JYC786522 JOG786489:JOG786522 JEK786489:JEK786522 IUO786489:IUO786522 IKS786489:IKS786522 IAW786489:IAW786522 HRA786489:HRA786522 HHE786489:HHE786522 GXI786489:GXI786522 GNM786489:GNM786522 GDQ786489:GDQ786522 FTU786489:FTU786522 FJY786489:FJY786522 FAC786489:FAC786522 EQG786489:EQG786522 EGK786489:EGK786522 DWO786489:DWO786522 DMS786489:DMS786522 DCW786489:DCW786522 CTA786489:CTA786522 CJE786489:CJE786522 BZI786489:BZI786522 BPM786489:BPM786522 BFQ786489:BFQ786522 AVU786489:AVU786522 ALY786489:ALY786522 ACC786489:ACC786522 SG786489:SG786522 IK786489:IK786522 WUW720953:WUW720986 WLA720953:WLA720986 WBE720953:WBE720986 VRI720953:VRI720986 VHM720953:VHM720986 UXQ720953:UXQ720986 UNU720953:UNU720986 UDY720953:UDY720986 TUC720953:TUC720986 TKG720953:TKG720986 TAK720953:TAK720986 SQO720953:SQO720986 SGS720953:SGS720986 RWW720953:RWW720986 RNA720953:RNA720986 RDE720953:RDE720986 QTI720953:QTI720986 QJM720953:QJM720986 PZQ720953:PZQ720986 PPU720953:PPU720986 PFY720953:PFY720986 OWC720953:OWC720986 OMG720953:OMG720986 OCK720953:OCK720986 NSO720953:NSO720986 NIS720953:NIS720986 MYW720953:MYW720986 MPA720953:MPA720986 MFE720953:MFE720986 LVI720953:LVI720986 LLM720953:LLM720986 LBQ720953:LBQ720986 KRU720953:KRU720986 KHY720953:KHY720986 JYC720953:JYC720986 JOG720953:JOG720986 JEK720953:JEK720986 IUO720953:IUO720986 IKS720953:IKS720986 IAW720953:IAW720986 HRA720953:HRA720986 HHE720953:HHE720986 GXI720953:GXI720986 GNM720953:GNM720986 GDQ720953:GDQ720986 FTU720953:FTU720986 FJY720953:FJY720986 FAC720953:FAC720986 EQG720953:EQG720986 EGK720953:EGK720986 DWO720953:DWO720986 DMS720953:DMS720986 DCW720953:DCW720986 CTA720953:CTA720986 CJE720953:CJE720986 BZI720953:BZI720986 BPM720953:BPM720986 BFQ720953:BFQ720986 AVU720953:AVU720986 ALY720953:ALY720986 ACC720953:ACC720986 SG720953:SG720986 IK720953:IK720986 WUW655417:WUW655450 WLA655417:WLA655450 WBE655417:WBE655450 VRI655417:VRI655450 VHM655417:VHM655450 UXQ655417:UXQ655450 UNU655417:UNU655450 UDY655417:UDY655450 TUC655417:TUC655450 TKG655417:TKG655450 TAK655417:TAK655450 SQO655417:SQO655450 SGS655417:SGS655450 RWW655417:RWW655450 RNA655417:RNA655450 RDE655417:RDE655450 QTI655417:QTI655450 QJM655417:QJM655450 PZQ655417:PZQ655450 PPU655417:PPU655450 PFY655417:PFY655450 OWC655417:OWC655450 OMG655417:OMG655450 OCK655417:OCK655450 NSO655417:NSO655450 NIS655417:NIS655450 MYW655417:MYW655450 MPA655417:MPA655450 MFE655417:MFE655450 LVI655417:LVI655450 LLM655417:LLM655450 LBQ655417:LBQ655450 KRU655417:KRU655450 KHY655417:KHY655450 JYC655417:JYC655450 JOG655417:JOG655450 JEK655417:JEK655450 IUO655417:IUO655450 IKS655417:IKS655450 IAW655417:IAW655450 HRA655417:HRA655450 HHE655417:HHE655450 GXI655417:GXI655450 GNM655417:GNM655450 GDQ655417:GDQ655450 FTU655417:FTU655450 FJY655417:FJY655450 FAC655417:FAC655450 EQG655417:EQG655450 EGK655417:EGK655450 DWO655417:DWO655450 DMS655417:DMS655450 DCW655417:DCW655450 CTA655417:CTA655450 CJE655417:CJE655450 BZI655417:BZI655450 BPM655417:BPM655450 BFQ655417:BFQ655450 AVU655417:AVU655450 ALY655417:ALY655450 ACC655417:ACC655450 SG655417:SG655450 IK655417:IK655450 WUW589881:WUW589914 WLA589881:WLA589914 WBE589881:WBE589914 VRI589881:VRI589914 VHM589881:VHM589914 UXQ589881:UXQ589914 UNU589881:UNU589914 UDY589881:UDY589914 TUC589881:TUC589914 TKG589881:TKG589914 TAK589881:TAK589914 SQO589881:SQO589914 SGS589881:SGS589914 RWW589881:RWW589914 RNA589881:RNA589914 RDE589881:RDE589914 QTI589881:QTI589914 QJM589881:QJM589914 PZQ589881:PZQ589914 PPU589881:PPU589914 PFY589881:PFY589914 OWC589881:OWC589914 OMG589881:OMG589914 OCK589881:OCK589914 NSO589881:NSO589914 NIS589881:NIS589914 MYW589881:MYW589914 MPA589881:MPA589914 MFE589881:MFE589914 LVI589881:LVI589914 LLM589881:LLM589914 LBQ589881:LBQ589914 KRU589881:KRU589914 KHY589881:KHY589914 JYC589881:JYC589914 JOG589881:JOG589914 JEK589881:JEK589914 IUO589881:IUO589914 IKS589881:IKS589914 IAW589881:IAW589914 HRA589881:HRA589914 HHE589881:HHE589914 GXI589881:GXI589914 GNM589881:GNM589914 GDQ589881:GDQ589914 FTU589881:FTU589914 FJY589881:FJY589914 FAC589881:FAC589914 EQG589881:EQG589914 EGK589881:EGK589914 DWO589881:DWO589914 DMS589881:DMS589914 DCW589881:DCW589914 CTA589881:CTA589914 CJE589881:CJE589914 BZI589881:BZI589914 BPM589881:BPM589914 BFQ589881:BFQ589914 AVU589881:AVU589914 ALY589881:ALY589914 ACC589881:ACC589914 SG589881:SG589914 IK589881:IK589914 WUW524345:WUW524378 WLA524345:WLA524378 WBE524345:WBE524378 VRI524345:VRI524378 VHM524345:VHM524378 UXQ524345:UXQ524378 UNU524345:UNU524378 UDY524345:UDY524378 TUC524345:TUC524378 TKG524345:TKG524378 TAK524345:TAK524378 SQO524345:SQO524378 SGS524345:SGS524378 RWW524345:RWW524378 RNA524345:RNA524378 RDE524345:RDE524378 QTI524345:QTI524378 QJM524345:QJM524378 PZQ524345:PZQ524378 PPU524345:PPU524378 PFY524345:PFY524378 OWC524345:OWC524378 OMG524345:OMG524378 OCK524345:OCK524378 NSO524345:NSO524378 NIS524345:NIS524378 MYW524345:MYW524378 MPA524345:MPA524378 MFE524345:MFE524378 LVI524345:LVI524378 LLM524345:LLM524378 LBQ524345:LBQ524378 KRU524345:KRU524378 KHY524345:KHY524378 JYC524345:JYC524378 JOG524345:JOG524378 JEK524345:JEK524378 IUO524345:IUO524378 IKS524345:IKS524378 IAW524345:IAW524378 HRA524345:HRA524378 HHE524345:HHE524378 GXI524345:GXI524378 GNM524345:GNM524378 GDQ524345:GDQ524378 FTU524345:FTU524378 FJY524345:FJY524378 FAC524345:FAC524378 EQG524345:EQG524378 EGK524345:EGK524378 DWO524345:DWO524378 DMS524345:DMS524378 DCW524345:DCW524378 CTA524345:CTA524378 CJE524345:CJE524378 BZI524345:BZI524378 BPM524345:BPM524378 BFQ524345:BFQ524378 AVU524345:AVU524378 ALY524345:ALY524378 ACC524345:ACC524378 SG524345:SG524378 IK524345:IK524378 WUW458809:WUW458842 WLA458809:WLA458842 WBE458809:WBE458842 VRI458809:VRI458842 VHM458809:VHM458842 UXQ458809:UXQ458842 UNU458809:UNU458842 UDY458809:UDY458842 TUC458809:TUC458842 TKG458809:TKG458842 TAK458809:TAK458842 SQO458809:SQO458842 SGS458809:SGS458842 RWW458809:RWW458842 RNA458809:RNA458842 RDE458809:RDE458842 QTI458809:QTI458842 QJM458809:QJM458842 PZQ458809:PZQ458842 PPU458809:PPU458842 PFY458809:PFY458842 OWC458809:OWC458842 OMG458809:OMG458842 OCK458809:OCK458842 NSO458809:NSO458842 NIS458809:NIS458842 MYW458809:MYW458842 MPA458809:MPA458842 MFE458809:MFE458842 LVI458809:LVI458842 LLM458809:LLM458842 LBQ458809:LBQ458842 KRU458809:KRU458842 KHY458809:KHY458842 JYC458809:JYC458842 JOG458809:JOG458842 JEK458809:JEK458842 IUO458809:IUO458842 IKS458809:IKS458842 IAW458809:IAW458842 HRA458809:HRA458842 HHE458809:HHE458842 GXI458809:GXI458842 GNM458809:GNM458842 GDQ458809:GDQ458842 FTU458809:FTU458842 FJY458809:FJY458842 FAC458809:FAC458842 EQG458809:EQG458842 EGK458809:EGK458842 DWO458809:DWO458842 DMS458809:DMS458842 DCW458809:DCW458842 CTA458809:CTA458842 CJE458809:CJE458842 BZI458809:BZI458842 BPM458809:BPM458842 BFQ458809:BFQ458842 AVU458809:AVU458842 ALY458809:ALY458842 ACC458809:ACC458842 SG458809:SG458842 IK458809:IK458842 WUW393273:WUW393306 WLA393273:WLA393306 WBE393273:WBE393306 VRI393273:VRI393306 VHM393273:VHM393306 UXQ393273:UXQ393306 UNU393273:UNU393306 UDY393273:UDY393306 TUC393273:TUC393306 TKG393273:TKG393306 TAK393273:TAK393306 SQO393273:SQO393306 SGS393273:SGS393306 RWW393273:RWW393306 RNA393273:RNA393306 RDE393273:RDE393306 QTI393273:QTI393306 QJM393273:QJM393306 PZQ393273:PZQ393306 PPU393273:PPU393306 PFY393273:PFY393306 OWC393273:OWC393306 OMG393273:OMG393306 OCK393273:OCK393306 NSO393273:NSO393306 NIS393273:NIS393306 MYW393273:MYW393306 MPA393273:MPA393306 MFE393273:MFE393306 LVI393273:LVI393306 LLM393273:LLM393306 LBQ393273:LBQ393306 KRU393273:KRU393306 KHY393273:KHY393306 JYC393273:JYC393306 JOG393273:JOG393306 JEK393273:JEK393306 IUO393273:IUO393306 IKS393273:IKS393306 IAW393273:IAW393306 HRA393273:HRA393306 HHE393273:HHE393306 GXI393273:GXI393306 GNM393273:GNM393306 GDQ393273:GDQ393306 FTU393273:FTU393306 FJY393273:FJY393306 FAC393273:FAC393306 EQG393273:EQG393306 EGK393273:EGK393306 DWO393273:DWO393306 DMS393273:DMS393306 DCW393273:DCW393306 CTA393273:CTA393306 CJE393273:CJE393306 BZI393273:BZI393306 BPM393273:BPM393306 BFQ393273:BFQ393306 AVU393273:AVU393306 ALY393273:ALY393306 ACC393273:ACC393306 SG393273:SG393306 IK393273:IK393306 WUW327737:WUW327770 WLA327737:WLA327770 WBE327737:WBE327770 VRI327737:VRI327770 VHM327737:VHM327770 UXQ327737:UXQ327770 UNU327737:UNU327770 UDY327737:UDY327770 TUC327737:TUC327770 TKG327737:TKG327770 TAK327737:TAK327770 SQO327737:SQO327770 SGS327737:SGS327770 RWW327737:RWW327770 RNA327737:RNA327770 RDE327737:RDE327770 QTI327737:QTI327770 QJM327737:QJM327770 PZQ327737:PZQ327770 PPU327737:PPU327770 PFY327737:PFY327770 OWC327737:OWC327770 OMG327737:OMG327770 OCK327737:OCK327770 NSO327737:NSO327770 NIS327737:NIS327770 MYW327737:MYW327770 MPA327737:MPA327770 MFE327737:MFE327770 LVI327737:LVI327770 LLM327737:LLM327770 LBQ327737:LBQ327770 KRU327737:KRU327770 KHY327737:KHY327770 JYC327737:JYC327770 JOG327737:JOG327770 JEK327737:JEK327770 IUO327737:IUO327770 IKS327737:IKS327770 IAW327737:IAW327770 HRA327737:HRA327770 HHE327737:HHE327770 GXI327737:GXI327770 GNM327737:GNM327770 GDQ327737:GDQ327770 FTU327737:FTU327770 FJY327737:FJY327770 FAC327737:FAC327770 EQG327737:EQG327770 EGK327737:EGK327770 DWO327737:DWO327770 DMS327737:DMS327770 DCW327737:DCW327770 CTA327737:CTA327770 CJE327737:CJE327770 BZI327737:BZI327770 BPM327737:BPM327770 BFQ327737:BFQ327770 AVU327737:AVU327770 ALY327737:ALY327770 ACC327737:ACC327770 SG327737:SG327770 IK327737:IK327770 WUW262201:WUW262234 WLA262201:WLA262234 WBE262201:WBE262234 VRI262201:VRI262234 VHM262201:VHM262234 UXQ262201:UXQ262234 UNU262201:UNU262234 UDY262201:UDY262234 TUC262201:TUC262234 TKG262201:TKG262234 TAK262201:TAK262234 SQO262201:SQO262234 SGS262201:SGS262234 RWW262201:RWW262234 RNA262201:RNA262234 RDE262201:RDE262234 QTI262201:QTI262234 QJM262201:QJM262234 PZQ262201:PZQ262234 PPU262201:PPU262234 PFY262201:PFY262234 OWC262201:OWC262234 OMG262201:OMG262234 OCK262201:OCK262234 NSO262201:NSO262234 NIS262201:NIS262234 MYW262201:MYW262234 MPA262201:MPA262234 MFE262201:MFE262234 LVI262201:LVI262234 LLM262201:LLM262234 LBQ262201:LBQ262234 KRU262201:KRU262234 KHY262201:KHY262234 JYC262201:JYC262234 JOG262201:JOG262234 JEK262201:JEK262234 IUO262201:IUO262234 IKS262201:IKS262234 IAW262201:IAW262234 HRA262201:HRA262234 HHE262201:HHE262234 GXI262201:GXI262234 GNM262201:GNM262234 GDQ262201:GDQ262234 FTU262201:FTU262234 FJY262201:FJY262234 FAC262201:FAC262234 EQG262201:EQG262234 EGK262201:EGK262234 DWO262201:DWO262234 DMS262201:DMS262234 DCW262201:DCW262234 CTA262201:CTA262234 CJE262201:CJE262234 BZI262201:BZI262234 BPM262201:BPM262234 BFQ262201:BFQ262234 AVU262201:AVU262234 ALY262201:ALY262234 ACC262201:ACC262234 SG262201:SG262234 IK262201:IK262234 WUW196665:WUW196698 WLA196665:WLA196698 WBE196665:WBE196698 VRI196665:VRI196698 VHM196665:VHM196698 UXQ196665:UXQ196698 UNU196665:UNU196698 UDY196665:UDY196698 TUC196665:TUC196698 TKG196665:TKG196698 TAK196665:TAK196698 SQO196665:SQO196698 SGS196665:SGS196698 RWW196665:RWW196698 RNA196665:RNA196698 RDE196665:RDE196698 QTI196665:QTI196698 QJM196665:QJM196698 PZQ196665:PZQ196698 PPU196665:PPU196698 PFY196665:PFY196698 OWC196665:OWC196698 OMG196665:OMG196698 OCK196665:OCK196698 NSO196665:NSO196698 NIS196665:NIS196698 MYW196665:MYW196698 MPA196665:MPA196698 MFE196665:MFE196698 LVI196665:LVI196698 LLM196665:LLM196698 LBQ196665:LBQ196698 KRU196665:KRU196698 KHY196665:KHY196698 JYC196665:JYC196698 JOG196665:JOG196698 JEK196665:JEK196698 IUO196665:IUO196698 IKS196665:IKS196698 IAW196665:IAW196698 HRA196665:HRA196698 HHE196665:HHE196698 GXI196665:GXI196698 GNM196665:GNM196698 GDQ196665:GDQ196698 FTU196665:FTU196698 FJY196665:FJY196698 FAC196665:FAC196698 EQG196665:EQG196698 EGK196665:EGK196698 DWO196665:DWO196698 DMS196665:DMS196698 DCW196665:DCW196698 CTA196665:CTA196698 CJE196665:CJE196698 BZI196665:BZI196698 BPM196665:BPM196698 BFQ196665:BFQ196698 AVU196665:AVU196698 ALY196665:ALY196698 ACC196665:ACC196698 SG196665:SG196698 IK196665:IK196698 WUW131129:WUW131162 WLA131129:WLA131162 WBE131129:WBE131162 VRI131129:VRI131162 VHM131129:VHM131162 UXQ131129:UXQ131162 UNU131129:UNU131162 UDY131129:UDY131162 TUC131129:TUC131162 TKG131129:TKG131162 TAK131129:TAK131162 SQO131129:SQO131162 SGS131129:SGS131162 RWW131129:RWW131162 RNA131129:RNA131162 RDE131129:RDE131162 QTI131129:QTI131162 QJM131129:QJM131162 PZQ131129:PZQ131162 PPU131129:PPU131162 PFY131129:PFY131162 OWC131129:OWC131162 OMG131129:OMG131162 OCK131129:OCK131162 NSO131129:NSO131162 NIS131129:NIS131162 MYW131129:MYW131162 MPA131129:MPA131162 MFE131129:MFE131162 LVI131129:LVI131162 LLM131129:LLM131162 LBQ131129:LBQ131162 KRU131129:KRU131162 KHY131129:KHY131162 JYC131129:JYC131162 JOG131129:JOG131162 JEK131129:JEK131162 IUO131129:IUO131162 IKS131129:IKS131162 IAW131129:IAW131162 HRA131129:HRA131162 HHE131129:HHE131162 GXI131129:GXI131162 GNM131129:GNM131162 GDQ131129:GDQ131162 FTU131129:FTU131162 FJY131129:FJY131162 FAC131129:FAC131162 EQG131129:EQG131162 EGK131129:EGK131162 DWO131129:DWO131162 DMS131129:DMS131162 DCW131129:DCW131162 CTA131129:CTA131162 CJE131129:CJE131162 BZI131129:BZI131162 BPM131129:BPM131162 BFQ131129:BFQ131162 AVU131129:AVU131162 ALY131129:ALY131162 ACC131129:ACC131162 SG131129:SG131162 IK131129:IK131162 WUW65593:WUW65626 WLA65593:WLA65626 WBE65593:WBE65626 VRI65593:VRI65626 VHM65593:VHM65626 UXQ65593:UXQ65626 UNU65593:UNU65626 UDY65593:UDY65626 TUC65593:TUC65626 TKG65593:TKG65626 TAK65593:TAK65626 SQO65593:SQO65626 SGS65593:SGS65626 RWW65593:RWW65626 RNA65593:RNA65626 RDE65593:RDE65626 QTI65593:QTI65626 QJM65593:QJM65626 PZQ65593:PZQ65626 PPU65593:PPU65626 PFY65593:PFY65626 OWC65593:OWC65626 OMG65593:OMG65626 OCK65593:OCK65626 NSO65593:NSO65626 NIS65593:NIS65626 MYW65593:MYW65626 MPA65593:MPA65626 MFE65593:MFE65626 LVI65593:LVI65626 LLM65593:LLM65626 LBQ65593:LBQ65626 KRU65593:KRU65626 KHY65593:KHY65626 JYC65593:JYC65626 JOG65593:JOG65626 JEK65593:JEK65626 IUO65593:IUO65626 IKS65593:IKS65626 IAW65593:IAW65626 HRA65593:HRA65626 HHE65593:HHE65626 GXI65593:GXI65626 GNM65593:GNM65626 GDQ65593:GDQ65626 FTU65593:FTU65626 FJY65593:FJY65626 FAC65593:FAC65626 EQG65593:EQG65626 EGK65593:EGK65626 DWO65593:DWO65626 DMS65593:DMS65626 DCW65593:DCW65626 CTA65593:CTA65626 CJE65593:CJE65626 BZI65593:BZI65626 BPM65593:BPM65626 BFQ65593:BFQ65626 AVU65593:AVU65626 ALY65593:ALY65626 ACC65593:ACC65626 SG65593:SG65626 IK65593:IK65626 WUW983133:WUW1048576 WLA983133:WLA1048576 WBE983133:WBE1048576 VRI983133:VRI1048576 VHM983133:VHM1048576 UXQ983133:UXQ1048576 UNU983133:UNU1048576 UDY983133:UDY1048576 TUC983133:TUC1048576 TKG983133:TKG1048576 TAK983133:TAK1048576 SQO983133:SQO1048576 SGS983133:SGS1048576 RWW983133:RWW1048576 RNA983133:RNA1048576 RDE983133:RDE1048576 QTI983133:QTI1048576 QJM983133:QJM1048576 PZQ983133:PZQ1048576 PPU983133:PPU1048576 PFY983133:PFY1048576 OWC983133:OWC1048576 OMG983133:OMG1048576 OCK983133:OCK1048576 NSO983133:NSO1048576 NIS983133:NIS1048576 MYW983133:MYW1048576 MPA983133:MPA1048576 MFE983133:MFE1048576 LVI983133:LVI1048576 LLM983133:LLM1048576 LBQ983133:LBQ1048576 KRU983133:KRU1048576 KHY983133:KHY1048576 JYC983133:JYC1048576 JOG983133:JOG1048576 JEK983133:JEK1048576 IUO983133:IUO1048576 IKS983133:IKS1048576 IAW983133:IAW1048576 HRA983133:HRA1048576 HHE983133:HHE1048576 GXI983133:GXI1048576 GNM983133:GNM1048576 GDQ983133:GDQ1048576 FTU983133:FTU1048576 FJY983133:FJY1048576 FAC983133:FAC1048576 EQG983133:EQG1048576 EGK983133:EGK1048576 DWO983133:DWO1048576 DMS983133:DMS1048576 DCW983133:DCW1048576 CTA983133:CTA1048576 CJE983133:CJE1048576 BZI983133:BZI1048576 BPM983133:BPM1048576 BFQ983133:BFQ1048576 AVU983133:AVU1048576 ALY983133:ALY1048576 ACC983133:ACC1048576 SG983133:SG1048576 IK983133:IK1048576 WUW917597:WUW983086 WLA917597:WLA983086 WBE917597:WBE983086 VRI917597:VRI983086 VHM917597:VHM983086 UXQ917597:UXQ983086 UNU917597:UNU983086 UDY917597:UDY983086 TUC917597:TUC983086 TKG917597:TKG983086 TAK917597:TAK983086 SQO917597:SQO983086 SGS917597:SGS983086 RWW917597:RWW983086 RNA917597:RNA983086 RDE917597:RDE983086 QTI917597:QTI983086 QJM917597:QJM983086 PZQ917597:PZQ983086 PPU917597:PPU983086 PFY917597:PFY983086 OWC917597:OWC983086 OMG917597:OMG983086 OCK917597:OCK983086 NSO917597:NSO983086 NIS917597:NIS983086 MYW917597:MYW983086 MPA917597:MPA983086 MFE917597:MFE983086 LVI917597:LVI983086 LLM917597:LLM983086 LBQ917597:LBQ983086 KRU917597:KRU983086 KHY917597:KHY983086 JYC917597:JYC983086 JOG917597:JOG983086 JEK917597:JEK983086 IUO917597:IUO983086 IKS917597:IKS983086 IAW917597:IAW983086 HRA917597:HRA983086 HHE917597:HHE983086 GXI917597:GXI983086 GNM917597:GNM983086 GDQ917597:GDQ983086 FTU917597:FTU983086 FJY917597:FJY983086 FAC917597:FAC983086 EQG917597:EQG983086 EGK917597:EGK983086 DWO917597:DWO983086 DMS917597:DMS983086 DCW917597:DCW983086 CTA917597:CTA983086 CJE917597:CJE983086 BZI917597:BZI983086 BPM917597:BPM983086 BFQ917597:BFQ983086 AVU917597:AVU983086 ALY917597:ALY983086 ACC917597:ACC983086 SG917597:SG983086 IK917597:IK983086 WUW852061:WUW917550 WLA852061:WLA917550 WBE852061:WBE917550 VRI852061:VRI917550 VHM852061:VHM917550 UXQ852061:UXQ917550 UNU852061:UNU917550 UDY852061:UDY917550 TUC852061:TUC917550 TKG852061:TKG917550 TAK852061:TAK917550 SQO852061:SQO917550 SGS852061:SGS917550 RWW852061:RWW917550 RNA852061:RNA917550 RDE852061:RDE917550 QTI852061:QTI917550 QJM852061:QJM917550 PZQ852061:PZQ917550 PPU852061:PPU917550 PFY852061:PFY917550 OWC852061:OWC917550 OMG852061:OMG917550 OCK852061:OCK917550 NSO852061:NSO917550 NIS852061:NIS917550 MYW852061:MYW917550 MPA852061:MPA917550 MFE852061:MFE917550 LVI852061:LVI917550 LLM852061:LLM917550 LBQ852061:LBQ917550 KRU852061:KRU917550 KHY852061:KHY917550 JYC852061:JYC917550 JOG852061:JOG917550 JEK852061:JEK917550 IUO852061:IUO917550 IKS852061:IKS917550 IAW852061:IAW917550 HRA852061:HRA917550 HHE852061:HHE917550 GXI852061:GXI917550 GNM852061:GNM917550 GDQ852061:GDQ917550 FTU852061:FTU917550 FJY852061:FJY917550 FAC852061:FAC917550 EQG852061:EQG917550 EGK852061:EGK917550 DWO852061:DWO917550 DMS852061:DMS917550 DCW852061:DCW917550 CTA852061:CTA917550 CJE852061:CJE917550 BZI852061:BZI917550 BPM852061:BPM917550 BFQ852061:BFQ917550 AVU852061:AVU917550 ALY852061:ALY917550 ACC852061:ACC917550 SG852061:SG917550 IK852061:IK917550 WUW786525:WUW852014 WLA786525:WLA852014 WBE786525:WBE852014 VRI786525:VRI852014 VHM786525:VHM852014 UXQ786525:UXQ852014 UNU786525:UNU852014 UDY786525:UDY852014 TUC786525:TUC852014 TKG786525:TKG852014 TAK786525:TAK852014 SQO786525:SQO852014 SGS786525:SGS852014 RWW786525:RWW852014 RNA786525:RNA852014 RDE786525:RDE852014 QTI786525:QTI852014 QJM786525:QJM852014 PZQ786525:PZQ852014 PPU786525:PPU852014 PFY786525:PFY852014 OWC786525:OWC852014 OMG786525:OMG852014 OCK786525:OCK852014 NSO786525:NSO852014 NIS786525:NIS852014 MYW786525:MYW852014 MPA786525:MPA852014 MFE786525:MFE852014 LVI786525:LVI852014 LLM786525:LLM852014 LBQ786525:LBQ852014 KRU786525:KRU852014 KHY786525:KHY852014 JYC786525:JYC852014 JOG786525:JOG852014 JEK786525:JEK852014 IUO786525:IUO852014 IKS786525:IKS852014 IAW786525:IAW852014 HRA786525:HRA852014 HHE786525:HHE852014 GXI786525:GXI852014 GNM786525:GNM852014 GDQ786525:GDQ852014 FTU786525:FTU852014 FJY786525:FJY852014 FAC786525:FAC852014 EQG786525:EQG852014 EGK786525:EGK852014 DWO786525:DWO852014 DMS786525:DMS852014 DCW786525:DCW852014 CTA786525:CTA852014 CJE786525:CJE852014 BZI786525:BZI852014 BPM786525:BPM852014 BFQ786525:BFQ852014 AVU786525:AVU852014 ALY786525:ALY852014 ACC786525:ACC852014 SG786525:SG852014 IK786525:IK852014 WUW720989:WUW786478 WLA720989:WLA786478 WBE720989:WBE786478 VRI720989:VRI786478 VHM720989:VHM786478 UXQ720989:UXQ786478 UNU720989:UNU786478 UDY720989:UDY786478 TUC720989:TUC786478 TKG720989:TKG786478 TAK720989:TAK786478 SQO720989:SQO786478 SGS720989:SGS786478 RWW720989:RWW786478 RNA720989:RNA786478 RDE720989:RDE786478 QTI720989:QTI786478 QJM720989:QJM786478 PZQ720989:PZQ786478 PPU720989:PPU786478 PFY720989:PFY786478 OWC720989:OWC786478 OMG720989:OMG786478 OCK720989:OCK786478 NSO720989:NSO786478 NIS720989:NIS786478 MYW720989:MYW786478 MPA720989:MPA786478 MFE720989:MFE786478 LVI720989:LVI786478 LLM720989:LLM786478 LBQ720989:LBQ786478 KRU720989:KRU786478 KHY720989:KHY786478 JYC720989:JYC786478 JOG720989:JOG786478 JEK720989:JEK786478 IUO720989:IUO786478 IKS720989:IKS786478 IAW720989:IAW786478 HRA720989:HRA786478 HHE720989:HHE786478 GXI720989:GXI786478 GNM720989:GNM786478 GDQ720989:GDQ786478 FTU720989:FTU786478 FJY720989:FJY786478 FAC720989:FAC786478 EQG720989:EQG786478 EGK720989:EGK786478 DWO720989:DWO786478 DMS720989:DMS786478 DCW720989:DCW786478 CTA720989:CTA786478 CJE720989:CJE786478 BZI720989:BZI786478 BPM720989:BPM786478 BFQ720989:BFQ786478 AVU720989:AVU786478 ALY720989:ALY786478 ACC720989:ACC786478 SG720989:SG786478 IK720989:IK786478 WUW655453:WUW720942 WLA655453:WLA720942 WBE655453:WBE720942 VRI655453:VRI720942 VHM655453:VHM720942 UXQ655453:UXQ720942 UNU655453:UNU720942 UDY655453:UDY720942 TUC655453:TUC720942 TKG655453:TKG720942 TAK655453:TAK720942 SQO655453:SQO720942 SGS655453:SGS720942 RWW655453:RWW720942 RNA655453:RNA720942 RDE655453:RDE720942 QTI655453:QTI720942 QJM655453:QJM720942 PZQ655453:PZQ720942 PPU655453:PPU720942 PFY655453:PFY720942 OWC655453:OWC720942 OMG655453:OMG720942 OCK655453:OCK720942 NSO655453:NSO720942 NIS655453:NIS720942 MYW655453:MYW720942 MPA655453:MPA720942 MFE655453:MFE720942 LVI655453:LVI720942 LLM655453:LLM720942 LBQ655453:LBQ720942 KRU655453:KRU720942 KHY655453:KHY720942 JYC655453:JYC720942 JOG655453:JOG720942 JEK655453:JEK720942 IUO655453:IUO720942 IKS655453:IKS720942 IAW655453:IAW720942 HRA655453:HRA720942 HHE655453:HHE720942 GXI655453:GXI720942 GNM655453:GNM720942 GDQ655453:GDQ720942 FTU655453:FTU720942 FJY655453:FJY720942 FAC655453:FAC720942 EQG655453:EQG720942 EGK655453:EGK720942 DWO655453:DWO720942 DMS655453:DMS720942 DCW655453:DCW720942 CTA655453:CTA720942 CJE655453:CJE720942 BZI655453:BZI720942 BPM655453:BPM720942 BFQ655453:BFQ720942 AVU655453:AVU720942 ALY655453:ALY720942 ACC655453:ACC720942 SG655453:SG720942 IK655453:IK720942 WUW589917:WUW655406 WLA589917:WLA655406 WBE589917:WBE655406 VRI589917:VRI655406 VHM589917:VHM655406 UXQ589917:UXQ655406 UNU589917:UNU655406 UDY589917:UDY655406 TUC589917:TUC655406 TKG589917:TKG655406 TAK589917:TAK655406 SQO589917:SQO655406 SGS589917:SGS655406 RWW589917:RWW655406 RNA589917:RNA655406 RDE589917:RDE655406 QTI589917:QTI655406 QJM589917:QJM655406 PZQ589917:PZQ655406 PPU589917:PPU655406 PFY589917:PFY655406 OWC589917:OWC655406 OMG589917:OMG655406 OCK589917:OCK655406 NSO589917:NSO655406 NIS589917:NIS655406 MYW589917:MYW655406 MPA589917:MPA655406 MFE589917:MFE655406 LVI589917:LVI655406 LLM589917:LLM655406 LBQ589917:LBQ655406 KRU589917:KRU655406 KHY589917:KHY655406 JYC589917:JYC655406 JOG589917:JOG655406 JEK589917:JEK655406 IUO589917:IUO655406 IKS589917:IKS655406 IAW589917:IAW655406 HRA589917:HRA655406 HHE589917:HHE655406 GXI589917:GXI655406 GNM589917:GNM655406 GDQ589917:GDQ655406 FTU589917:FTU655406 FJY589917:FJY655406 FAC589917:FAC655406 EQG589917:EQG655406 EGK589917:EGK655406 DWO589917:DWO655406 DMS589917:DMS655406 DCW589917:DCW655406 CTA589917:CTA655406 CJE589917:CJE655406 BZI589917:BZI655406 BPM589917:BPM655406 BFQ589917:BFQ655406 AVU589917:AVU655406 ALY589917:ALY655406 ACC589917:ACC655406 SG589917:SG655406 IK589917:IK655406 WUW524381:WUW589870 WLA524381:WLA589870 WBE524381:WBE589870 VRI524381:VRI589870 VHM524381:VHM589870 UXQ524381:UXQ589870 UNU524381:UNU589870 UDY524381:UDY589870 TUC524381:TUC589870 TKG524381:TKG589870 TAK524381:TAK589870 SQO524381:SQO589870 SGS524381:SGS589870 RWW524381:RWW589870 RNA524381:RNA589870 RDE524381:RDE589870 QTI524381:QTI589870 QJM524381:QJM589870 PZQ524381:PZQ589870 PPU524381:PPU589870 PFY524381:PFY589870 OWC524381:OWC589870 OMG524381:OMG589870 OCK524381:OCK589870 NSO524381:NSO589870 NIS524381:NIS589870 MYW524381:MYW589870 MPA524381:MPA589870 MFE524381:MFE589870 LVI524381:LVI589870 LLM524381:LLM589870 LBQ524381:LBQ589870 KRU524381:KRU589870 KHY524381:KHY589870 JYC524381:JYC589870 JOG524381:JOG589870 JEK524381:JEK589870 IUO524381:IUO589870 IKS524381:IKS589870 IAW524381:IAW589870 HRA524381:HRA589870 HHE524381:HHE589870 GXI524381:GXI589870 GNM524381:GNM589870 GDQ524381:GDQ589870 FTU524381:FTU589870 FJY524381:FJY589870 FAC524381:FAC589870 EQG524381:EQG589870 EGK524381:EGK589870 DWO524381:DWO589870 DMS524381:DMS589870 DCW524381:DCW589870 CTA524381:CTA589870 CJE524381:CJE589870 BZI524381:BZI589870 BPM524381:BPM589870 BFQ524381:BFQ589870 AVU524381:AVU589870 ALY524381:ALY589870 ACC524381:ACC589870 SG524381:SG589870 IK524381:IK589870 WUW458845:WUW524334 WLA458845:WLA524334 WBE458845:WBE524334 VRI458845:VRI524334 VHM458845:VHM524334 UXQ458845:UXQ524334 UNU458845:UNU524334 UDY458845:UDY524334 TUC458845:TUC524334 TKG458845:TKG524334 TAK458845:TAK524334 SQO458845:SQO524334 SGS458845:SGS524334 RWW458845:RWW524334 RNA458845:RNA524334 RDE458845:RDE524334 QTI458845:QTI524334 QJM458845:QJM524334 PZQ458845:PZQ524334 PPU458845:PPU524334 PFY458845:PFY524334 OWC458845:OWC524334 OMG458845:OMG524334 OCK458845:OCK524334 NSO458845:NSO524334 NIS458845:NIS524334 MYW458845:MYW524334 MPA458845:MPA524334 MFE458845:MFE524334 LVI458845:LVI524334 LLM458845:LLM524334 LBQ458845:LBQ524334 KRU458845:KRU524334 KHY458845:KHY524334 JYC458845:JYC524334 JOG458845:JOG524334 JEK458845:JEK524334 IUO458845:IUO524334 IKS458845:IKS524334 IAW458845:IAW524334 HRA458845:HRA524334 HHE458845:HHE524334 GXI458845:GXI524334 GNM458845:GNM524334 GDQ458845:GDQ524334 FTU458845:FTU524334 FJY458845:FJY524334 FAC458845:FAC524334 EQG458845:EQG524334 EGK458845:EGK524334 DWO458845:DWO524334 DMS458845:DMS524334 DCW458845:DCW524334 CTA458845:CTA524334 CJE458845:CJE524334 BZI458845:BZI524334 BPM458845:BPM524334 BFQ458845:BFQ524334 AVU458845:AVU524334 ALY458845:ALY524334 ACC458845:ACC524334 SG458845:SG524334 IK458845:IK524334 WUW393309:WUW458798 WLA393309:WLA458798 WBE393309:WBE458798 VRI393309:VRI458798 VHM393309:VHM458798 UXQ393309:UXQ458798 UNU393309:UNU458798 UDY393309:UDY458798 TUC393309:TUC458798 TKG393309:TKG458798 TAK393309:TAK458798 SQO393309:SQO458798 SGS393309:SGS458798 RWW393309:RWW458798 RNA393309:RNA458798 RDE393309:RDE458798 QTI393309:QTI458798 QJM393309:QJM458798 PZQ393309:PZQ458798 PPU393309:PPU458798 PFY393309:PFY458798 OWC393309:OWC458798 OMG393309:OMG458798 OCK393309:OCK458798 NSO393309:NSO458798 NIS393309:NIS458798 MYW393309:MYW458798 MPA393309:MPA458798 MFE393309:MFE458798 LVI393309:LVI458798 LLM393309:LLM458798 LBQ393309:LBQ458798 KRU393309:KRU458798 KHY393309:KHY458798 JYC393309:JYC458798 JOG393309:JOG458798 JEK393309:JEK458798 IUO393309:IUO458798 IKS393309:IKS458798 IAW393309:IAW458798 HRA393309:HRA458798 HHE393309:HHE458798 GXI393309:GXI458798 GNM393309:GNM458798 GDQ393309:GDQ458798 FTU393309:FTU458798 FJY393309:FJY458798 FAC393309:FAC458798 EQG393309:EQG458798 EGK393309:EGK458798 DWO393309:DWO458798 DMS393309:DMS458798 DCW393309:DCW458798 CTA393309:CTA458798 CJE393309:CJE458798 BZI393309:BZI458798 BPM393309:BPM458798 BFQ393309:BFQ458798 AVU393309:AVU458798 ALY393309:ALY458798 ACC393309:ACC458798 SG393309:SG458798 IK393309:IK458798 WUW327773:WUW393262 WLA327773:WLA393262 WBE327773:WBE393262 VRI327773:VRI393262 VHM327773:VHM393262 UXQ327773:UXQ393262 UNU327773:UNU393262 UDY327773:UDY393262 TUC327773:TUC393262 TKG327773:TKG393262 TAK327773:TAK393262 SQO327773:SQO393262 SGS327773:SGS393262 RWW327773:RWW393262 RNA327773:RNA393262 RDE327773:RDE393262 QTI327773:QTI393262 QJM327773:QJM393262 PZQ327773:PZQ393262 PPU327773:PPU393262 PFY327773:PFY393262 OWC327773:OWC393262 OMG327773:OMG393262 OCK327773:OCK393262 NSO327773:NSO393262 NIS327773:NIS393262 MYW327773:MYW393262 MPA327773:MPA393262 MFE327773:MFE393262 LVI327773:LVI393262 LLM327773:LLM393262 LBQ327773:LBQ393262 KRU327773:KRU393262 KHY327773:KHY393262 JYC327773:JYC393262 JOG327773:JOG393262 JEK327773:JEK393262 IUO327773:IUO393262 IKS327773:IKS393262 IAW327773:IAW393262 HRA327773:HRA393262 HHE327773:HHE393262 GXI327773:GXI393262 GNM327773:GNM393262 GDQ327773:GDQ393262 FTU327773:FTU393262 FJY327773:FJY393262 FAC327773:FAC393262 EQG327773:EQG393262 EGK327773:EGK393262 DWO327773:DWO393262 DMS327773:DMS393262 DCW327773:DCW393262 CTA327773:CTA393262 CJE327773:CJE393262 BZI327773:BZI393262 BPM327773:BPM393262 BFQ327773:BFQ393262 AVU327773:AVU393262 ALY327773:ALY393262 ACC327773:ACC393262 SG327773:SG393262 IK327773:IK393262 WUW262237:WUW327726 WLA262237:WLA327726 WBE262237:WBE327726 VRI262237:VRI327726 VHM262237:VHM327726 UXQ262237:UXQ327726 UNU262237:UNU327726 UDY262237:UDY327726 TUC262237:TUC327726 TKG262237:TKG327726 TAK262237:TAK327726 SQO262237:SQO327726 SGS262237:SGS327726 RWW262237:RWW327726 RNA262237:RNA327726 RDE262237:RDE327726 QTI262237:QTI327726 QJM262237:QJM327726 PZQ262237:PZQ327726 PPU262237:PPU327726 PFY262237:PFY327726 OWC262237:OWC327726 OMG262237:OMG327726 OCK262237:OCK327726 NSO262237:NSO327726 NIS262237:NIS327726 MYW262237:MYW327726 MPA262237:MPA327726 MFE262237:MFE327726 LVI262237:LVI327726 LLM262237:LLM327726 LBQ262237:LBQ327726 KRU262237:KRU327726 KHY262237:KHY327726 JYC262237:JYC327726 JOG262237:JOG327726 JEK262237:JEK327726 IUO262237:IUO327726 IKS262237:IKS327726 IAW262237:IAW327726 HRA262237:HRA327726 HHE262237:HHE327726 GXI262237:GXI327726 GNM262237:GNM327726 GDQ262237:GDQ327726 FTU262237:FTU327726 FJY262237:FJY327726 FAC262237:FAC327726 EQG262237:EQG327726 EGK262237:EGK327726 DWO262237:DWO327726 DMS262237:DMS327726 DCW262237:DCW327726 CTA262237:CTA327726 CJE262237:CJE327726 BZI262237:BZI327726 BPM262237:BPM327726 BFQ262237:BFQ327726 AVU262237:AVU327726 ALY262237:ALY327726 ACC262237:ACC327726 SG262237:SG327726 IK262237:IK327726 WUW196701:WUW262190 WLA196701:WLA262190 WBE196701:WBE262190 VRI196701:VRI262190 VHM196701:VHM262190 UXQ196701:UXQ262190 UNU196701:UNU262190 UDY196701:UDY262190 TUC196701:TUC262190 TKG196701:TKG262190 TAK196701:TAK262190 SQO196701:SQO262190 SGS196701:SGS262190 RWW196701:RWW262190 RNA196701:RNA262190 RDE196701:RDE262190 QTI196701:QTI262190 QJM196701:QJM262190 PZQ196701:PZQ262190 PPU196701:PPU262190 PFY196701:PFY262190 OWC196701:OWC262190 OMG196701:OMG262190 OCK196701:OCK262190 NSO196701:NSO262190 NIS196701:NIS262190 MYW196701:MYW262190 MPA196701:MPA262190 MFE196701:MFE262190 LVI196701:LVI262190 LLM196701:LLM262190 LBQ196701:LBQ262190 KRU196701:KRU262190 KHY196701:KHY262190 JYC196701:JYC262190 JOG196701:JOG262190 JEK196701:JEK262190 IUO196701:IUO262190 IKS196701:IKS262190 IAW196701:IAW262190 HRA196701:HRA262190 HHE196701:HHE262190 GXI196701:GXI262190 GNM196701:GNM262190 GDQ196701:GDQ262190 FTU196701:FTU262190 FJY196701:FJY262190 FAC196701:FAC262190 EQG196701:EQG262190 EGK196701:EGK262190 DWO196701:DWO262190 DMS196701:DMS262190 DCW196701:DCW262190 CTA196701:CTA262190 CJE196701:CJE262190 BZI196701:BZI262190 BPM196701:BPM262190 BFQ196701:BFQ262190 AVU196701:AVU262190 ALY196701:ALY262190 ACC196701:ACC262190 SG196701:SG262190 IK196701:IK262190 WUW131165:WUW196654 WLA131165:WLA196654 WBE131165:WBE196654 VRI131165:VRI196654 VHM131165:VHM196654 UXQ131165:UXQ196654 UNU131165:UNU196654 UDY131165:UDY196654 TUC131165:TUC196654 TKG131165:TKG196654 TAK131165:TAK196654 SQO131165:SQO196654 SGS131165:SGS196654 RWW131165:RWW196654 RNA131165:RNA196654 RDE131165:RDE196654 QTI131165:QTI196654 QJM131165:QJM196654 PZQ131165:PZQ196654 PPU131165:PPU196654 PFY131165:PFY196654 OWC131165:OWC196654 OMG131165:OMG196654 OCK131165:OCK196654 NSO131165:NSO196654 NIS131165:NIS196654 MYW131165:MYW196654 MPA131165:MPA196654 MFE131165:MFE196654 LVI131165:LVI196654 LLM131165:LLM196654 LBQ131165:LBQ196654 KRU131165:KRU196654 KHY131165:KHY196654 JYC131165:JYC196654 JOG131165:JOG196654 JEK131165:JEK196654 IUO131165:IUO196654 IKS131165:IKS196654 IAW131165:IAW196654 HRA131165:HRA196654 HHE131165:HHE196654 GXI131165:GXI196654 GNM131165:GNM196654 GDQ131165:GDQ196654 FTU131165:FTU196654 FJY131165:FJY196654 FAC131165:FAC196654 EQG131165:EQG196654 EGK131165:EGK196654 DWO131165:DWO196654 DMS131165:DMS196654 DCW131165:DCW196654 CTA131165:CTA196654 CJE131165:CJE196654 BZI131165:BZI196654 BPM131165:BPM196654 BFQ131165:BFQ196654 AVU131165:AVU196654 ALY131165:ALY196654 ACC131165:ACC196654 SG131165:SG196654 IK131165:IK196654 WUW65629:WUW131118 WLA65629:WLA131118 WBE65629:WBE131118 VRI65629:VRI131118 VHM65629:VHM131118 UXQ65629:UXQ131118 UNU65629:UNU131118 UDY65629:UDY131118 TUC65629:TUC131118 TKG65629:TKG131118 TAK65629:TAK131118 SQO65629:SQO131118 SGS65629:SGS131118 RWW65629:RWW131118 RNA65629:RNA131118 RDE65629:RDE131118 QTI65629:QTI131118 QJM65629:QJM131118 PZQ65629:PZQ131118 PPU65629:PPU131118 PFY65629:PFY131118 OWC65629:OWC131118 OMG65629:OMG131118 OCK65629:OCK131118 NSO65629:NSO131118 NIS65629:NIS131118 MYW65629:MYW131118 MPA65629:MPA131118 MFE65629:MFE131118 LVI65629:LVI131118 LLM65629:LLM131118 LBQ65629:LBQ131118 KRU65629:KRU131118 KHY65629:KHY131118 JYC65629:JYC131118 JOG65629:JOG131118 JEK65629:JEK131118 IUO65629:IUO131118 IKS65629:IKS131118 IAW65629:IAW131118 HRA65629:HRA131118 HHE65629:HHE131118 GXI65629:GXI131118 GNM65629:GNM131118 GDQ65629:GDQ131118 FTU65629:FTU131118 FJY65629:FJY131118 FAC65629:FAC131118 EQG65629:EQG131118 EGK65629:EGK131118 DWO65629:DWO131118 DMS65629:DMS131118 DCW65629:DCW131118 CTA65629:CTA131118 CJE65629:CJE131118 BZI65629:BZI131118 BPM65629:BPM131118 BFQ65629:BFQ131118 AVU65629:AVU131118 ALY65629:ALY131118 ACC65629:ACC131118 SG65629:SG131118 IK65629:IK131118 WUW93:WUW65582 WLA93:WLA65582 WBE93:WBE65582 VRI93:VRI65582 VHM93:VHM65582 UXQ93:UXQ65582 UNU93:UNU65582 UDY93:UDY65582 TUC93:TUC65582 TKG93:TKG65582 TAK93:TAK65582 SQO93:SQO65582 SGS93:SGS65582 RWW93:RWW65582 RNA93:RNA65582 RDE93:RDE65582 QTI93:QTI65582 QJM93:QJM65582 PZQ93:PZQ65582 PPU93:PPU65582 PFY93:PFY65582 OWC93:OWC65582 OMG93:OMG65582 OCK93:OCK65582 NSO93:NSO65582 NIS93:NIS65582 MYW93:MYW65582 MPA93:MPA65582 MFE93:MFE65582 LVI93:LVI65582 LLM93:LLM65582 LBQ93:LBQ65582 KRU93:KRU65582 KHY93:KHY65582 JYC93:JYC65582 JOG93:JOG65582 JEK93:JEK65582 IUO93:IUO65582 IKS93:IKS65582 IAW93:IAW65582 HRA93:HRA65582 HHE93:HHE65582 GXI93:GXI65582 GNM93:GNM65582 GDQ93:GDQ65582 FTU93:FTU65582 FJY93:FJY65582 FAC93:FAC65582 EQG93:EQG65582 EGK93:EGK65582 DWO93:DWO65582 DMS93:DMS65582 DCW93:DCW65582 CTA93:CTA65582 CJE93:CJE65582 BZI93:BZI65582 BPM93:BPM65582 BFQ93:BFQ65582 AVU93:AVU65582 ALY93:ALY65582 ACC93:ACC65582 SG93:SG65582 A93:A65582 A65629:A131118 A131165:A196654 A196701:A262190 A262237:A327726 A327773:A393262 A393309:A458798 A458845:A524334 A524381:A589870 A589917:A655406 A655453:A720942 A720989:A786478 A786525:A852014 A852061:A917550 A917597:A983086 A983133:A1048576 A983097:A983130 A65593:A65626 A131129:A131162 A196665:A196698 A262201:A262234 A327737:A327770 A393273:A393306 A458809:A458842 A524345:A524378 A589881:A589914 A655417:A655450 A720953:A720986 A786489:A786522 A852025:A852058 A917561:A917594 IK3:IK90 SG3:SG90 ACC3:ACC90 ALY3:ALY90 AVU3:AVU90 BFQ3:BFQ90 BPM3:BPM90 BZI3:BZI90 CJE3:CJE90 CTA3:CTA90 DCW3:DCW90 DMS3:DMS90 DWO3:DWO90 EGK3:EGK90 EQG3:EQG90 FAC3:FAC90 FJY3:FJY90 FTU3:FTU90 GDQ3:GDQ90 GNM3:GNM90 GXI3:GXI90 HHE3:HHE90 HRA3:HRA90 IAW3:IAW90 IKS3:IKS90 IUO3:IUO90 JEK3:JEK90 JOG3:JOG90 JYC3:JYC90 KHY3:KHY90 KRU3:KRU90 LBQ3:LBQ90 LLM3:LLM90 LVI3:LVI90 MFE3:MFE90 MPA3:MPA90 MYW3:MYW90 NIS3:NIS90 NSO3:NSO90 OCK3:OCK90 OMG3:OMG90 OWC3:OWC90 PFY3:PFY90 PPU3:PPU90 PZQ3:PZQ90 QJM3:QJM90 QTI3:QTI90 RDE3:RDE90 RNA3:RNA90 RWW3:RWW90 SGS3:SGS90 SQO3:SQO90 TAK3:TAK90 TKG3:TKG90 TUC3:TUC90 UDY3:UDY90 UNU3:UNU90 UXQ3:UXQ90 VHM3:VHM90 VRI3:VRI90 WBE3:WBE90 WLA3:WLA90 WUW3:WUW90"/>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93:IN65582 SJ93:SJ65582 ACF93:ACF65582 AMB93:AMB65582 AVX93:AVX65582 BFT93:BFT65582 BPP93:BPP65582 BZL93:BZL65582 CJH93:CJH65582 CTD93:CTD65582 DCZ93:DCZ65582 DMV93:DMV65582 DWR93:DWR65582 EGN93:EGN65582 EQJ93:EQJ65582 FAF93:FAF65582 FKB93:FKB65582 FTX93:FTX65582 GDT93:GDT65582 GNP93:GNP65582 GXL93:GXL65582 HHH93:HHH65582 HRD93:HRD65582 IAZ93:IAZ65582 IKV93:IKV65582 IUR93:IUR65582 JEN93:JEN65582 JOJ93:JOJ65582 JYF93:JYF65582 KIB93:KIB65582 KRX93:KRX65582 LBT93:LBT65582 LLP93:LLP65582 LVL93:LVL65582 MFH93:MFH65582 MPD93:MPD65582 MYZ93:MYZ65582 NIV93:NIV65582 NSR93:NSR65582 OCN93:OCN65582 OMJ93:OMJ65582 OWF93:OWF65582 PGB93:PGB65582 PPX93:PPX65582 PZT93:PZT65582 QJP93:QJP65582 QTL93:QTL65582 RDH93:RDH65582 RND93:RND65582 RWZ93:RWZ65582 SGV93:SGV65582 SQR93:SQR65582 TAN93:TAN65582 TKJ93:TKJ65582 TUF93:TUF65582 UEB93:UEB65582 UNX93:UNX65582 UXT93:UXT65582 VHP93:VHP65582 VRL93:VRL65582 WBH93:WBH65582 WLD93:WLD65582 WUZ93:WUZ65582 IN65629:IN131118 SJ65629:SJ131118 ACF65629:ACF131118 AMB65629:AMB131118 AVX65629:AVX131118 BFT65629:BFT131118 BPP65629:BPP131118 BZL65629:BZL131118 CJH65629:CJH131118 CTD65629:CTD131118 DCZ65629:DCZ131118 DMV65629:DMV131118 DWR65629:DWR131118 EGN65629:EGN131118 EQJ65629:EQJ131118 FAF65629:FAF131118 FKB65629:FKB131118 FTX65629:FTX131118 GDT65629:GDT131118 GNP65629:GNP131118 GXL65629:GXL131118 HHH65629:HHH131118 HRD65629:HRD131118 IAZ65629:IAZ131118 IKV65629:IKV131118 IUR65629:IUR131118 JEN65629:JEN131118 JOJ65629:JOJ131118 JYF65629:JYF131118 KIB65629:KIB131118 KRX65629:KRX131118 LBT65629:LBT131118 LLP65629:LLP131118 LVL65629:LVL131118 MFH65629:MFH131118 MPD65629:MPD131118 MYZ65629:MYZ131118 NIV65629:NIV131118 NSR65629:NSR131118 OCN65629:OCN131118 OMJ65629:OMJ131118 OWF65629:OWF131118 PGB65629:PGB131118 PPX65629:PPX131118 PZT65629:PZT131118 QJP65629:QJP131118 QTL65629:QTL131118 RDH65629:RDH131118 RND65629:RND131118 RWZ65629:RWZ131118 SGV65629:SGV131118 SQR65629:SQR131118 TAN65629:TAN131118 TKJ65629:TKJ131118 TUF65629:TUF131118 UEB65629:UEB131118 UNX65629:UNX131118 UXT65629:UXT131118 VHP65629:VHP131118 VRL65629:VRL131118 WBH65629:WBH131118 WLD65629:WLD131118 WUZ65629:WUZ131118 IN131165:IN196654 SJ131165:SJ196654 ACF131165:ACF196654 AMB131165:AMB196654 AVX131165:AVX196654 BFT131165:BFT196654 BPP131165:BPP196654 BZL131165:BZL196654 CJH131165:CJH196654 CTD131165:CTD196654 DCZ131165:DCZ196654 DMV131165:DMV196654 DWR131165:DWR196654 EGN131165:EGN196654 EQJ131165:EQJ196654 FAF131165:FAF196654 FKB131165:FKB196654 FTX131165:FTX196654 GDT131165:GDT196654 GNP131165:GNP196654 GXL131165:GXL196654 HHH131165:HHH196654 HRD131165:HRD196654 IAZ131165:IAZ196654 IKV131165:IKV196654 IUR131165:IUR196654 JEN131165:JEN196654 JOJ131165:JOJ196654 JYF131165:JYF196654 KIB131165:KIB196654 KRX131165:KRX196654 LBT131165:LBT196654 LLP131165:LLP196654 LVL131165:LVL196654 MFH131165:MFH196654 MPD131165:MPD196654 MYZ131165:MYZ196654 NIV131165:NIV196654 NSR131165:NSR196654 OCN131165:OCN196654 OMJ131165:OMJ196654 OWF131165:OWF196654 PGB131165:PGB196654 PPX131165:PPX196654 PZT131165:PZT196654 QJP131165:QJP196654 QTL131165:QTL196654 RDH131165:RDH196654 RND131165:RND196654 RWZ131165:RWZ196654 SGV131165:SGV196654 SQR131165:SQR196654 TAN131165:TAN196654 TKJ131165:TKJ196654 TUF131165:TUF196654 UEB131165:UEB196654 UNX131165:UNX196654 UXT131165:UXT196654 VHP131165:VHP196654 VRL131165:VRL196654 WBH131165:WBH196654 WLD131165:WLD196654 WUZ131165:WUZ196654 IN196701:IN262190 SJ196701:SJ262190 ACF196701:ACF262190 AMB196701:AMB262190 AVX196701:AVX262190 BFT196701:BFT262190 BPP196701:BPP262190 BZL196701:BZL262190 CJH196701:CJH262190 CTD196701:CTD262190 DCZ196701:DCZ262190 DMV196701:DMV262190 DWR196701:DWR262190 EGN196701:EGN262190 EQJ196701:EQJ262190 FAF196701:FAF262190 FKB196701:FKB262190 FTX196701:FTX262190 GDT196701:GDT262190 GNP196701:GNP262190 GXL196701:GXL262190 HHH196701:HHH262190 HRD196701:HRD262190 IAZ196701:IAZ262190 IKV196701:IKV262190 IUR196701:IUR262190 JEN196701:JEN262190 JOJ196701:JOJ262190 JYF196701:JYF262190 KIB196701:KIB262190 KRX196701:KRX262190 LBT196701:LBT262190 LLP196701:LLP262190 LVL196701:LVL262190 MFH196701:MFH262190 MPD196701:MPD262190 MYZ196701:MYZ262190 NIV196701:NIV262190 NSR196701:NSR262190 OCN196701:OCN262190 OMJ196701:OMJ262190 OWF196701:OWF262190 PGB196701:PGB262190 PPX196701:PPX262190 PZT196701:PZT262190 QJP196701:QJP262190 QTL196701:QTL262190 RDH196701:RDH262190 RND196701:RND262190 RWZ196701:RWZ262190 SGV196701:SGV262190 SQR196701:SQR262190 TAN196701:TAN262190 TKJ196701:TKJ262190 TUF196701:TUF262190 UEB196701:UEB262190 UNX196701:UNX262190 UXT196701:UXT262190 VHP196701:VHP262190 VRL196701:VRL262190 WBH196701:WBH262190 WLD196701:WLD262190 WUZ196701:WUZ262190 IN262237:IN327726 SJ262237:SJ327726 ACF262237:ACF327726 AMB262237:AMB327726 AVX262237:AVX327726 BFT262237:BFT327726 BPP262237:BPP327726 BZL262237:BZL327726 CJH262237:CJH327726 CTD262237:CTD327726 DCZ262237:DCZ327726 DMV262237:DMV327726 DWR262237:DWR327726 EGN262237:EGN327726 EQJ262237:EQJ327726 FAF262237:FAF327726 FKB262237:FKB327726 FTX262237:FTX327726 GDT262237:GDT327726 GNP262237:GNP327726 GXL262237:GXL327726 HHH262237:HHH327726 HRD262237:HRD327726 IAZ262237:IAZ327726 IKV262237:IKV327726 IUR262237:IUR327726 JEN262237:JEN327726 JOJ262237:JOJ327726 JYF262237:JYF327726 KIB262237:KIB327726 KRX262237:KRX327726 LBT262237:LBT327726 LLP262237:LLP327726 LVL262237:LVL327726 MFH262237:MFH327726 MPD262237:MPD327726 MYZ262237:MYZ327726 NIV262237:NIV327726 NSR262237:NSR327726 OCN262237:OCN327726 OMJ262237:OMJ327726 OWF262237:OWF327726 PGB262237:PGB327726 PPX262237:PPX327726 PZT262237:PZT327726 QJP262237:QJP327726 QTL262237:QTL327726 RDH262237:RDH327726 RND262237:RND327726 RWZ262237:RWZ327726 SGV262237:SGV327726 SQR262237:SQR327726 TAN262237:TAN327726 TKJ262237:TKJ327726 TUF262237:TUF327726 UEB262237:UEB327726 UNX262237:UNX327726 UXT262237:UXT327726 VHP262237:VHP327726 VRL262237:VRL327726 WBH262237:WBH327726 WLD262237:WLD327726 WUZ262237:WUZ327726 IN327773:IN393262 SJ327773:SJ393262 ACF327773:ACF393262 AMB327773:AMB393262 AVX327773:AVX393262 BFT327773:BFT393262 BPP327773:BPP393262 BZL327773:BZL393262 CJH327773:CJH393262 CTD327773:CTD393262 DCZ327773:DCZ393262 DMV327773:DMV393262 DWR327773:DWR393262 EGN327773:EGN393262 EQJ327773:EQJ393262 FAF327773:FAF393262 FKB327773:FKB393262 FTX327773:FTX393262 GDT327773:GDT393262 GNP327773:GNP393262 GXL327773:GXL393262 HHH327773:HHH393262 HRD327773:HRD393262 IAZ327773:IAZ393262 IKV327773:IKV393262 IUR327773:IUR393262 JEN327773:JEN393262 JOJ327773:JOJ393262 JYF327773:JYF393262 KIB327773:KIB393262 KRX327773:KRX393262 LBT327773:LBT393262 LLP327773:LLP393262 LVL327773:LVL393262 MFH327773:MFH393262 MPD327773:MPD393262 MYZ327773:MYZ393262 NIV327773:NIV393262 NSR327773:NSR393262 OCN327773:OCN393262 OMJ327773:OMJ393262 OWF327773:OWF393262 PGB327773:PGB393262 PPX327773:PPX393262 PZT327773:PZT393262 QJP327773:QJP393262 QTL327773:QTL393262 RDH327773:RDH393262 RND327773:RND393262 RWZ327773:RWZ393262 SGV327773:SGV393262 SQR327773:SQR393262 TAN327773:TAN393262 TKJ327773:TKJ393262 TUF327773:TUF393262 UEB327773:UEB393262 UNX327773:UNX393262 UXT327773:UXT393262 VHP327773:VHP393262 VRL327773:VRL393262 WBH327773:WBH393262 WLD327773:WLD393262 WUZ327773:WUZ393262 IN393309:IN458798 SJ393309:SJ458798 ACF393309:ACF458798 AMB393309:AMB458798 AVX393309:AVX458798 BFT393309:BFT458798 BPP393309:BPP458798 BZL393309:BZL458798 CJH393309:CJH458798 CTD393309:CTD458798 DCZ393309:DCZ458798 DMV393309:DMV458798 DWR393309:DWR458798 EGN393309:EGN458798 EQJ393309:EQJ458798 FAF393309:FAF458798 FKB393309:FKB458798 FTX393309:FTX458798 GDT393309:GDT458798 GNP393309:GNP458798 GXL393309:GXL458798 HHH393309:HHH458798 HRD393309:HRD458798 IAZ393309:IAZ458798 IKV393309:IKV458798 IUR393309:IUR458798 JEN393309:JEN458798 JOJ393309:JOJ458798 JYF393309:JYF458798 KIB393309:KIB458798 KRX393309:KRX458798 LBT393309:LBT458798 LLP393309:LLP458798 LVL393309:LVL458798 MFH393309:MFH458798 MPD393309:MPD458798 MYZ393309:MYZ458798 NIV393309:NIV458798 NSR393309:NSR458798 OCN393309:OCN458798 OMJ393309:OMJ458798 OWF393309:OWF458798 PGB393309:PGB458798 PPX393309:PPX458798 PZT393309:PZT458798 QJP393309:QJP458798 QTL393309:QTL458798 RDH393309:RDH458798 RND393309:RND458798 RWZ393309:RWZ458798 SGV393309:SGV458798 SQR393309:SQR458798 TAN393309:TAN458798 TKJ393309:TKJ458798 TUF393309:TUF458798 UEB393309:UEB458798 UNX393309:UNX458798 UXT393309:UXT458798 VHP393309:VHP458798 VRL393309:VRL458798 WBH393309:WBH458798 WLD393309:WLD458798 WUZ393309:WUZ458798 IN458845:IN524334 SJ458845:SJ524334 ACF458845:ACF524334 AMB458845:AMB524334 AVX458845:AVX524334 BFT458845:BFT524334 BPP458845:BPP524334 BZL458845:BZL524334 CJH458845:CJH524334 CTD458845:CTD524334 DCZ458845:DCZ524334 DMV458845:DMV524334 DWR458845:DWR524334 EGN458845:EGN524334 EQJ458845:EQJ524334 FAF458845:FAF524334 FKB458845:FKB524334 FTX458845:FTX524334 GDT458845:GDT524334 GNP458845:GNP524334 GXL458845:GXL524334 HHH458845:HHH524334 HRD458845:HRD524334 IAZ458845:IAZ524334 IKV458845:IKV524334 IUR458845:IUR524334 JEN458845:JEN524334 JOJ458845:JOJ524334 JYF458845:JYF524334 KIB458845:KIB524334 KRX458845:KRX524334 LBT458845:LBT524334 LLP458845:LLP524334 LVL458845:LVL524334 MFH458845:MFH524334 MPD458845:MPD524334 MYZ458845:MYZ524334 NIV458845:NIV524334 NSR458845:NSR524334 OCN458845:OCN524334 OMJ458845:OMJ524334 OWF458845:OWF524334 PGB458845:PGB524334 PPX458845:PPX524334 PZT458845:PZT524334 QJP458845:QJP524334 QTL458845:QTL524334 RDH458845:RDH524334 RND458845:RND524334 RWZ458845:RWZ524334 SGV458845:SGV524334 SQR458845:SQR524334 TAN458845:TAN524334 TKJ458845:TKJ524334 TUF458845:TUF524334 UEB458845:UEB524334 UNX458845:UNX524334 UXT458845:UXT524334 VHP458845:VHP524334 VRL458845:VRL524334 WBH458845:WBH524334 WLD458845:WLD524334 WUZ458845:WUZ524334 IN524381:IN589870 SJ524381:SJ589870 ACF524381:ACF589870 AMB524381:AMB589870 AVX524381:AVX589870 BFT524381:BFT589870 BPP524381:BPP589870 BZL524381:BZL589870 CJH524381:CJH589870 CTD524381:CTD589870 DCZ524381:DCZ589870 DMV524381:DMV589870 DWR524381:DWR589870 EGN524381:EGN589870 EQJ524381:EQJ589870 FAF524381:FAF589870 FKB524381:FKB589870 FTX524381:FTX589870 GDT524381:GDT589870 GNP524381:GNP589870 GXL524381:GXL589870 HHH524381:HHH589870 HRD524381:HRD589870 IAZ524381:IAZ589870 IKV524381:IKV589870 IUR524381:IUR589870 JEN524381:JEN589870 JOJ524381:JOJ589870 JYF524381:JYF589870 KIB524381:KIB589870 KRX524381:KRX589870 LBT524381:LBT589870 LLP524381:LLP589870 LVL524381:LVL589870 MFH524381:MFH589870 MPD524381:MPD589870 MYZ524381:MYZ589870 NIV524381:NIV589870 NSR524381:NSR589870 OCN524381:OCN589870 OMJ524381:OMJ589870 OWF524381:OWF589870 PGB524381:PGB589870 PPX524381:PPX589870 PZT524381:PZT589870 QJP524381:QJP589870 QTL524381:QTL589870 RDH524381:RDH589870 RND524381:RND589870 RWZ524381:RWZ589870 SGV524381:SGV589870 SQR524381:SQR589870 TAN524381:TAN589870 TKJ524381:TKJ589870 TUF524381:TUF589870 UEB524381:UEB589870 UNX524381:UNX589870 UXT524381:UXT589870 VHP524381:VHP589870 VRL524381:VRL589870 WBH524381:WBH589870 WLD524381:WLD589870 WUZ524381:WUZ589870 IN589917:IN655406 SJ589917:SJ655406 ACF589917:ACF655406 AMB589917:AMB655406 AVX589917:AVX655406 BFT589917:BFT655406 BPP589917:BPP655406 BZL589917:BZL655406 CJH589917:CJH655406 CTD589917:CTD655406 DCZ589917:DCZ655406 DMV589917:DMV655406 DWR589917:DWR655406 EGN589917:EGN655406 EQJ589917:EQJ655406 FAF589917:FAF655406 FKB589917:FKB655406 FTX589917:FTX655406 GDT589917:GDT655406 GNP589917:GNP655406 GXL589917:GXL655406 HHH589917:HHH655406 HRD589917:HRD655406 IAZ589917:IAZ655406 IKV589917:IKV655406 IUR589917:IUR655406 JEN589917:JEN655406 JOJ589917:JOJ655406 JYF589917:JYF655406 KIB589917:KIB655406 KRX589917:KRX655406 LBT589917:LBT655406 LLP589917:LLP655406 LVL589917:LVL655406 MFH589917:MFH655406 MPD589917:MPD655406 MYZ589917:MYZ655406 NIV589917:NIV655406 NSR589917:NSR655406 OCN589917:OCN655406 OMJ589917:OMJ655406 OWF589917:OWF655406 PGB589917:PGB655406 PPX589917:PPX655406 PZT589917:PZT655406 QJP589917:QJP655406 QTL589917:QTL655406 RDH589917:RDH655406 RND589917:RND655406 RWZ589917:RWZ655406 SGV589917:SGV655406 SQR589917:SQR655406 TAN589917:TAN655406 TKJ589917:TKJ655406 TUF589917:TUF655406 UEB589917:UEB655406 UNX589917:UNX655406 UXT589917:UXT655406 VHP589917:VHP655406 VRL589917:VRL655406 WBH589917:WBH655406 WLD589917:WLD655406 WUZ589917:WUZ655406 IN655453:IN720942 SJ655453:SJ720942 ACF655453:ACF720942 AMB655453:AMB720942 AVX655453:AVX720942 BFT655453:BFT720942 BPP655453:BPP720942 BZL655453:BZL720942 CJH655453:CJH720942 CTD655453:CTD720942 DCZ655453:DCZ720942 DMV655453:DMV720942 DWR655453:DWR720942 EGN655453:EGN720942 EQJ655453:EQJ720942 FAF655453:FAF720942 FKB655453:FKB720942 FTX655453:FTX720942 GDT655453:GDT720942 GNP655453:GNP720942 GXL655453:GXL720942 HHH655453:HHH720942 HRD655453:HRD720942 IAZ655453:IAZ720942 IKV655453:IKV720942 IUR655453:IUR720942 JEN655453:JEN720942 JOJ655453:JOJ720942 JYF655453:JYF720942 KIB655453:KIB720942 KRX655453:KRX720942 LBT655453:LBT720942 LLP655453:LLP720942 LVL655453:LVL720942 MFH655453:MFH720942 MPD655453:MPD720942 MYZ655453:MYZ720942 NIV655453:NIV720942 NSR655453:NSR720942 OCN655453:OCN720942 OMJ655453:OMJ720942 OWF655453:OWF720942 PGB655453:PGB720942 PPX655453:PPX720942 PZT655453:PZT720942 QJP655453:QJP720942 QTL655453:QTL720942 RDH655453:RDH720942 RND655453:RND720942 RWZ655453:RWZ720942 SGV655453:SGV720942 SQR655453:SQR720942 TAN655453:TAN720942 TKJ655453:TKJ720942 TUF655453:TUF720942 UEB655453:UEB720942 UNX655453:UNX720942 UXT655453:UXT720942 VHP655453:VHP720942 VRL655453:VRL720942 WBH655453:WBH720942 WLD655453:WLD720942 WUZ655453:WUZ720942 IN720989:IN786478 SJ720989:SJ786478 ACF720989:ACF786478 AMB720989:AMB786478 AVX720989:AVX786478 BFT720989:BFT786478 BPP720989:BPP786478 BZL720989:BZL786478 CJH720989:CJH786478 CTD720989:CTD786478 DCZ720989:DCZ786478 DMV720989:DMV786478 DWR720989:DWR786478 EGN720989:EGN786478 EQJ720989:EQJ786478 FAF720989:FAF786478 FKB720989:FKB786478 FTX720989:FTX786478 GDT720989:GDT786478 GNP720989:GNP786478 GXL720989:GXL786478 HHH720989:HHH786478 HRD720989:HRD786478 IAZ720989:IAZ786478 IKV720989:IKV786478 IUR720989:IUR786478 JEN720989:JEN786478 JOJ720989:JOJ786478 JYF720989:JYF786478 KIB720989:KIB786478 KRX720989:KRX786478 LBT720989:LBT786478 LLP720989:LLP786478 LVL720989:LVL786478 MFH720989:MFH786478 MPD720989:MPD786478 MYZ720989:MYZ786478 NIV720989:NIV786478 NSR720989:NSR786478 OCN720989:OCN786478 OMJ720989:OMJ786478 OWF720989:OWF786478 PGB720989:PGB786478 PPX720989:PPX786478 PZT720989:PZT786478 QJP720989:QJP786478 QTL720989:QTL786478 RDH720989:RDH786478 RND720989:RND786478 RWZ720989:RWZ786478 SGV720989:SGV786478 SQR720989:SQR786478 TAN720989:TAN786478 TKJ720989:TKJ786478 TUF720989:TUF786478 UEB720989:UEB786478 UNX720989:UNX786478 UXT720989:UXT786478 VHP720989:VHP786478 VRL720989:VRL786478 WBH720989:WBH786478 WLD720989:WLD786478 WUZ720989:WUZ786478 IN786525:IN852014 SJ786525:SJ852014 ACF786525:ACF852014 AMB786525:AMB852014 AVX786525:AVX852014 BFT786525:BFT852014 BPP786525:BPP852014 BZL786525:BZL852014 CJH786525:CJH852014 CTD786525:CTD852014 DCZ786525:DCZ852014 DMV786525:DMV852014 DWR786525:DWR852014 EGN786525:EGN852014 EQJ786525:EQJ852014 FAF786525:FAF852014 FKB786525:FKB852014 FTX786525:FTX852014 GDT786525:GDT852014 GNP786525:GNP852014 GXL786525:GXL852014 HHH786525:HHH852014 HRD786525:HRD852014 IAZ786525:IAZ852014 IKV786525:IKV852014 IUR786525:IUR852014 JEN786525:JEN852014 JOJ786525:JOJ852014 JYF786525:JYF852014 KIB786525:KIB852014 KRX786525:KRX852014 LBT786525:LBT852014 LLP786525:LLP852014 LVL786525:LVL852014 MFH786525:MFH852014 MPD786525:MPD852014 MYZ786525:MYZ852014 NIV786525:NIV852014 NSR786525:NSR852014 OCN786525:OCN852014 OMJ786525:OMJ852014 OWF786525:OWF852014 PGB786525:PGB852014 PPX786525:PPX852014 PZT786525:PZT852014 QJP786525:QJP852014 QTL786525:QTL852014 RDH786525:RDH852014 RND786525:RND852014 RWZ786525:RWZ852014 SGV786525:SGV852014 SQR786525:SQR852014 TAN786525:TAN852014 TKJ786525:TKJ852014 TUF786525:TUF852014 UEB786525:UEB852014 UNX786525:UNX852014 UXT786525:UXT852014 VHP786525:VHP852014 VRL786525:VRL852014 WBH786525:WBH852014 WLD786525:WLD852014 WUZ786525:WUZ852014 IN852061:IN917550 SJ852061:SJ917550 ACF852061:ACF917550 AMB852061:AMB917550 AVX852061:AVX917550 BFT852061:BFT917550 BPP852061:BPP917550 BZL852061:BZL917550 CJH852061:CJH917550 CTD852061:CTD917550 DCZ852061:DCZ917550 DMV852061:DMV917550 DWR852061:DWR917550 EGN852061:EGN917550 EQJ852061:EQJ917550 FAF852061:FAF917550 FKB852061:FKB917550 FTX852061:FTX917550 GDT852061:GDT917550 GNP852061:GNP917550 GXL852061:GXL917550 HHH852061:HHH917550 HRD852061:HRD917550 IAZ852061:IAZ917550 IKV852061:IKV917550 IUR852061:IUR917550 JEN852061:JEN917550 JOJ852061:JOJ917550 JYF852061:JYF917550 KIB852061:KIB917550 KRX852061:KRX917550 LBT852061:LBT917550 LLP852061:LLP917550 LVL852061:LVL917550 MFH852061:MFH917550 MPD852061:MPD917550 MYZ852061:MYZ917550 NIV852061:NIV917550 NSR852061:NSR917550 OCN852061:OCN917550 OMJ852061:OMJ917550 OWF852061:OWF917550 PGB852061:PGB917550 PPX852061:PPX917550 PZT852061:PZT917550 QJP852061:QJP917550 QTL852061:QTL917550 RDH852061:RDH917550 RND852061:RND917550 RWZ852061:RWZ917550 SGV852061:SGV917550 SQR852061:SQR917550 TAN852061:TAN917550 TKJ852061:TKJ917550 TUF852061:TUF917550 UEB852061:UEB917550 UNX852061:UNX917550 UXT852061:UXT917550 VHP852061:VHP917550 VRL852061:VRL917550 WBH852061:WBH917550 WLD852061:WLD917550 WUZ852061:WUZ917550 IN917597:IN983086 SJ917597:SJ983086 ACF917597:ACF983086 AMB917597:AMB983086 AVX917597:AVX983086 BFT917597:BFT983086 BPP917597:BPP983086 BZL917597:BZL983086 CJH917597:CJH983086 CTD917597:CTD983086 DCZ917597:DCZ983086 DMV917597:DMV983086 DWR917597:DWR983086 EGN917597:EGN983086 EQJ917597:EQJ983086 FAF917597:FAF983086 FKB917597:FKB983086 FTX917597:FTX983086 GDT917597:GDT983086 GNP917597:GNP983086 GXL917597:GXL983086 HHH917597:HHH983086 HRD917597:HRD983086 IAZ917597:IAZ983086 IKV917597:IKV983086 IUR917597:IUR983086 JEN917597:JEN983086 JOJ917597:JOJ983086 JYF917597:JYF983086 KIB917597:KIB983086 KRX917597:KRX983086 LBT917597:LBT983086 LLP917597:LLP983086 LVL917597:LVL983086 MFH917597:MFH983086 MPD917597:MPD983086 MYZ917597:MYZ983086 NIV917597:NIV983086 NSR917597:NSR983086 OCN917597:OCN983086 OMJ917597:OMJ983086 OWF917597:OWF983086 PGB917597:PGB983086 PPX917597:PPX983086 PZT917597:PZT983086 QJP917597:QJP983086 QTL917597:QTL983086 RDH917597:RDH983086 RND917597:RND983086 RWZ917597:RWZ983086 SGV917597:SGV983086 SQR917597:SQR983086 TAN917597:TAN983086 TKJ917597:TKJ983086 TUF917597:TUF983086 UEB917597:UEB983086 UNX917597:UNX983086 UXT917597:UXT983086 VHP917597:VHP983086 VRL917597:VRL983086 WBH917597:WBH983086 WLD917597:WLD983086 WUZ917597:WUZ983086 IN983133:IN1048576 SJ983133:SJ1048576 ACF983133:ACF1048576 AMB983133:AMB1048576 AVX983133:AVX1048576 BFT983133:BFT1048576 BPP983133:BPP1048576 BZL983133:BZL1048576 CJH983133:CJH1048576 CTD983133:CTD1048576 DCZ983133:DCZ1048576 DMV983133:DMV1048576 DWR983133:DWR1048576 EGN983133:EGN1048576 EQJ983133:EQJ1048576 FAF983133:FAF1048576 FKB983133:FKB1048576 FTX983133:FTX1048576 GDT983133:GDT1048576 GNP983133:GNP1048576 GXL983133:GXL1048576 HHH983133:HHH1048576 HRD983133:HRD1048576 IAZ983133:IAZ1048576 IKV983133:IKV1048576 IUR983133:IUR1048576 JEN983133:JEN1048576 JOJ983133:JOJ1048576 JYF983133:JYF1048576 KIB983133:KIB1048576 KRX983133:KRX1048576 LBT983133:LBT1048576 LLP983133:LLP1048576 LVL983133:LVL1048576 MFH983133:MFH1048576 MPD983133:MPD1048576 MYZ983133:MYZ1048576 NIV983133:NIV1048576 NSR983133:NSR1048576 OCN983133:OCN1048576 OMJ983133:OMJ1048576 OWF983133:OWF1048576 PGB983133:PGB1048576 PPX983133:PPX1048576 PZT983133:PZT1048576 QJP983133:QJP1048576 QTL983133:QTL1048576 RDH983133:RDH1048576 RND983133:RND1048576 RWZ983133:RWZ1048576 SGV983133:SGV1048576 SQR983133:SQR1048576 TAN983133:TAN1048576 TKJ983133:TKJ1048576 TUF983133:TUF1048576 UEB983133:UEB1048576 UNX983133:UNX1048576 UXT983133:UXT1048576 VHP983133:VHP1048576 VRL983133:VRL1048576 WBH983133:WBH1048576 WLD983133:WLD1048576 WUZ983133:WUZ104857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93:IM65582 WUY983133:WUY1048576 WLC983133:WLC1048576 WBG983133:WBG1048576 VRK983133:VRK1048576 VHO983133:VHO1048576 UXS983133:UXS1048576 UNW983133:UNW1048576 UEA983133:UEA1048576 TUE983133:TUE1048576 TKI983133:TKI1048576 TAM983133:TAM1048576 SQQ983133:SQQ1048576 SGU983133:SGU1048576 RWY983133:RWY1048576 RNC983133:RNC1048576 RDG983133:RDG1048576 QTK983133:QTK1048576 QJO983133:QJO1048576 PZS983133:PZS1048576 PPW983133:PPW1048576 PGA983133:PGA1048576 OWE983133:OWE1048576 OMI983133:OMI1048576 OCM983133:OCM1048576 NSQ983133:NSQ1048576 NIU983133:NIU1048576 MYY983133:MYY1048576 MPC983133:MPC1048576 MFG983133:MFG1048576 LVK983133:LVK1048576 LLO983133:LLO1048576 LBS983133:LBS1048576 KRW983133:KRW1048576 KIA983133:KIA1048576 JYE983133:JYE1048576 JOI983133:JOI1048576 JEM983133:JEM1048576 IUQ983133:IUQ1048576 IKU983133:IKU1048576 IAY983133:IAY1048576 HRC983133:HRC1048576 HHG983133:HHG1048576 GXK983133:GXK1048576 GNO983133:GNO1048576 GDS983133:GDS1048576 FTW983133:FTW1048576 FKA983133:FKA1048576 FAE983133:FAE1048576 EQI983133:EQI1048576 EGM983133:EGM1048576 DWQ983133:DWQ1048576 DMU983133:DMU1048576 DCY983133:DCY1048576 CTC983133:CTC1048576 CJG983133:CJG1048576 BZK983133:BZK1048576 BPO983133:BPO1048576 BFS983133:BFS1048576 AVW983133:AVW1048576 AMA983133:AMA1048576 ACE983133:ACE1048576 SI983133:SI1048576 IM983133:IM1048576 WUY917597:WUY983086 WLC917597:WLC983086 WBG917597:WBG983086 VRK917597:VRK983086 VHO917597:VHO983086 UXS917597:UXS983086 UNW917597:UNW983086 UEA917597:UEA983086 TUE917597:TUE983086 TKI917597:TKI983086 TAM917597:TAM983086 SQQ917597:SQQ983086 SGU917597:SGU983086 RWY917597:RWY983086 RNC917597:RNC983086 RDG917597:RDG983086 QTK917597:QTK983086 QJO917597:QJO983086 PZS917597:PZS983086 PPW917597:PPW983086 PGA917597:PGA983086 OWE917597:OWE983086 OMI917597:OMI983086 OCM917597:OCM983086 NSQ917597:NSQ983086 NIU917597:NIU983086 MYY917597:MYY983086 MPC917597:MPC983086 MFG917597:MFG983086 LVK917597:LVK983086 LLO917597:LLO983086 LBS917597:LBS983086 KRW917597:KRW983086 KIA917597:KIA983086 JYE917597:JYE983086 JOI917597:JOI983086 JEM917597:JEM983086 IUQ917597:IUQ983086 IKU917597:IKU983086 IAY917597:IAY983086 HRC917597:HRC983086 HHG917597:HHG983086 GXK917597:GXK983086 GNO917597:GNO983086 GDS917597:GDS983086 FTW917597:FTW983086 FKA917597:FKA983086 FAE917597:FAE983086 EQI917597:EQI983086 EGM917597:EGM983086 DWQ917597:DWQ983086 DMU917597:DMU983086 DCY917597:DCY983086 CTC917597:CTC983086 CJG917597:CJG983086 BZK917597:BZK983086 BPO917597:BPO983086 BFS917597:BFS983086 AVW917597:AVW983086 AMA917597:AMA983086 ACE917597:ACE983086 SI917597:SI983086 IM917597:IM983086 WUY852061:WUY917550 WLC852061:WLC917550 WBG852061:WBG917550 VRK852061:VRK917550 VHO852061:VHO917550 UXS852061:UXS917550 UNW852061:UNW917550 UEA852061:UEA917550 TUE852061:TUE917550 TKI852061:TKI917550 TAM852061:TAM917550 SQQ852061:SQQ917550 SGU852061:SGU917550 RWY852061:RWY917550 RNC852061:RNC917550 RDG852061:RDG917550 QTK852061:QTK917550 QJO852061:QJO917550 PZS852061:PZS917550 PPW852061:PPW917550 PGA852061:PGA917550 OWE852061:OWE917550 OMI852061:OMI917550 OCM852061:OCM917550 NSQ852061:NSQ917550 NIU852061:NIU917550 MYY852061:MYY917550 MPC852061:MPC917550 MFG852061:MFG917550 LVK852061:LVK917550 LLO852061:LLO917550 LBS852061:LBS917550 KRW852061:KRW917550 KIA852061:KIA917550 JYE852061:JYE917550 JOI852061:JOI917550 JEM852061:JEM917550 IUQ852061:IUQ917550 IKU852061:IKU917550 IAY852061:IAY917550 HRC852061:HRC917550 HHG852061:HHG917550 GXK852061:GXK917550 GNO852061:GNO917550 GDS852061:GDS917550 FTW852061:FTW917550 FKA852061:FKA917550 FAE852061:FAE917550 EQI852061:EQI917550 EGM852061:EGM917550 DWQ852061:DWQ917550 DMU852061:DMU917550 DCY852061:DCY917550 CTC852061:CTC917550 CJG852061:CJG917550 BZK852061:BZK917550 BPO852061:BPO917550 BFS852061:BFS917550 AVW852061:AVW917550 AMA852061:AMA917550 ACE852061:ACE917550 SI852061:SI917550 IM852061:IM917550 WUY786525:WUY852014 WLC786525:WLC852014 WBG786525:WBG852014 VRK786525:VRK852014 VHO786525:VHO852014 UXS786525:UXS852014 UNW786525:UNW852014 UEA786525:UEA852014 TUE786525:TUE852014 TKI786525:TKI852014 TAM786525:TAM852014 SQQ786525:SQQ852014 SGU786525:SGU852014 RWY786525:RWY852014 RNC786525:RNC852014 RDG786525:RDG852014 QTK786525:QTK852014 QJO786525:QJO852014 PZS786525:PZS852014 PPW786525:PPW852014 PGA786525:PGA852014 OWE786525:OWE852014 OMI786525:OMI852014 OCM786525:OCM852014 NSQ786525:NSQ852014 NIU786525:NIU852014 MYY786525:MYY852014 MPC786525:MPC852014 MFG786525:MFG852014 LVK786525:LVK852014 LLO786525:LLO852014 LBS786525:LBS852014 KRW786525:KRW852014 KIA786525:KIA852014 JYE786525:JYE852014 JOI786525:JOI852014 JEM786525:JEM852014 IUQ786525:IUQ852014 IKU786525:IKU852014 IAY786525:IAY852014 HRC786525:HRC852014 HHG786525:HHG852014 GXK786525:GXK852014 GNO786525:GNO852014 GDS786525:GDS852014 FTW786525:FTW852014 FKA786525:FKA852014 FAE786525:FAE852014 EQI786525:EQI852014 EGM786525:EGM852014 DWQ786525:DWQ852014 DMU786525:DMU852014 DCY786525:DCY852014 CTC786525:CTC852014 CJG786525:CJG852014 BZK786525:BZK852014 BPO786525:BPO852014 BFS786525:BFS852014 AVW786525:AVW852014 AMA786525:AMA852014 ACE786525:ACE852014 SI786525:SI852014 IM786525:IM852014 WUY720989:WUY786478 WLC720989:WLC786478 WBG720989:WBG786478 VRK720989:VRK786478 VHO720989:VHO786478 UXS720989:UXS786478 UNW720989:UNW786478 UEA720989:UEA786478 TUE720989:TUE786478 TKI720989:TKI786478 TAM720989:TAM786478 SQQ720989:SQQ786478 SGU720989:SGU786478 RWY720989:RWY786478 RNC720989:RNC786478 RDG720989:RDG786478 QTK720989:QTK786478 QJO720989:QJO786478 PZS720989:PZS786478 PPW720989:PPW786478 PGA720989:PGA786478 OWE720989:OWE786478 OMI720989:OMI786478 OCM720989:OCM786478 NSQ720989:NSQ786478 NIU720989:NIU786478 MYY720989:MYY786478 MPC720989:MPC786478 MFG720989:MFG786478 LVK720989:LVK786478 LLO720989:LLO786478 LBS720989:LBS786478 KRW720989:KRW786478 KIA720989:KIA786478 JYE720989:JYE786478 JOI720989:JOI786478 JEM720989:JEM786478 IUQ720989:IUQ786478 IKU720989:IKU786478 IAY720989:IAY786478 HRC720989:HRC786478 HHG720989:HHG786478 GXK720989:GXK786478 GNO720989:GNO786478 GDS720989:GDS786478 FTW720989:FTW786478 FKA720989:FKA786478 FAE720989:FAE786478 EQI720989:EQI786478 EGM720989:EGM786478 DWQ720989:DWQ786478 DMU720989:DMU786478 DCY720989:DCY786478 CTC720989:CTC786478 CJG720989:CJG786478 BZK720989:BZK786478 BPO720989:BPO786478 BFS720989:BFS786478 AVW720989:AVW786478 AMA720989:AMA786478 ACE720989:ACE786478 SI720989:SI786478 IM720989:IM786478 WUY655453:WUY720942 WLC655453:WLC720942 WBG655453:WBG720942 VRK655453:VRK720942 VHO655453:VHO720942 UXS655453:UXS720942 UNW655453:UNW720942 UEA655453:UEA720942 TUE655453:TUE720942 TKI655453:TKI720942 TAM655453:TAM720942 SQQ655453:SQQ720942 SGU655453:SGU720942 RWY655453:RWY720942 RNC655453:RNC720942 RDG655453:RDG720942 QTK655453:QTK720942 QJO655453:QJO720942 PZS655453:PZS720942 PPW655453:PPW720942 PGA655453:PGA720942 OWE655453:OWE720942 OMI655453:OMI720942 OCM655453:OCM720942 NSQ655453:NSQ720942 NIU655453:NIU720942 MYY655453:MYY720942 MPC655453:MPC720942 MFG655453:MFG720942 LVK655453:LVK720942 LLO655453:LLO720942 LBS655453:LBS720942 KRW655453:KRW720942 KIA655453:KIA720942 JYE655453:JYE720942 JOI655453:JOI720942 JEM655453:JEM720942 IUQ655453:IUQ720942 IKU655453:IKU720942 IAY655453:IAY720942 HRC655453:HRC720942 HHG655453:HHG720942 GXK655453:GXK720942 GNO655453:GNO720942 GDS655453:GDS720942 FTW655453:FTW720942 FKA655453:FKA720942 FAE655453:FAE720942 EQI655453:EQI720942 EGM655453:EGM720942 DWQ655453:DWQ720942 DMU655453:DMU720942 DCY655453:DCY720942 CTC655453:CTC720942 CJG655453:CJG720942 BZK655453:BZK720942 BPO655453:BPO720942 BFS655453:BFS720942 AVW655453:AVW720942 AMA655453:AMA720942 ACE655453:ACE720942 SI655453:SI720942 IM655453:IM720942 WUY589917:WUY655406 WLC589917:WLC655406 WBG589917:WBG655406 VRK589917:VRK655406 VHO589917:VHO655406 UXS589917:UXS655406 UNW589917:UNW655406 UEA589917:UEA655406 TUE589917:TUE655406 TKI589917:TKI655406 TAM589917:TAM655406 SQQ589917:SQQ655406 SGU589917:SGU655406 RWY589917:RWY655406 RNC589917:RNC655406 RDG589917:RDG655406 QTK589917:QTK655406 QJO589917:QJO655406 PZS589917:PZS655406 PPW589917:PPW655406 PGA589917:PGA655406 OWE589917:OWE655406 OMI589917:OMI655406 OCM589917:OCM655406 NSQ589917:NSQ655406 NIU589917:NIU655406 MYY589917:MYY655406 MPC589917:MPC655406 MFG589917:MFG655406 LVK589917:LVK655406 LLO589917:LLO655406 LBS589917:LBS655406 KRW589917:KRW655406 KIA589917:KIA655406 JYE589917:JYE655406 JOI589917:JOI655406 JEM589917:JEM655406 IUQ589917:IUQ655406 IKU589917:IKU655406 IAY589917:IAY655406 HRC589917:HRC655406 HHG589917:HHG655406 GXK589917:GXK655406 GNO589917:GNO655406 GDS589917:GDS655406 FTW589917:FTW655406 FKA589917:FKA655406 FAE589917:FAE655406 EQI589917:EQI655406 EGM589917:EGM655406 DWQ589917:DWQ655406 DMU589917:DMU655406 DCY589917:DCY655406 CTC589917:CTC655406 CJG589917:CJG655406 BZK589917:BZK655406 BPO589917:BPO655406 BFS589917:BFS655406 AVW589917:AVW655406 AMA589917:AMA655406 ACE589917:ACE655406 SI589917:SI655406 IM589917:IM655406 WUY524381:WUY589870 WLC524381:WLC589870 WBG524381:WBG589870 VRK524381:VRK589870 VHO524381:VHO589870 UXS524381:UXS589870 UNW524381:UNW589870 UEA524381:UEA589870 TUE524381:TUE589870 TKI524381:TKI589870 TAM524381:TAM589870 SQQ524381:SQQ589870 SGU524381:SGU589870 RWY524381:RWY589870 RNC524381:RNC589870 RDG524381:RDG589870 QTK524381:QTK589870 QJO524381:QJO589870 PZS524381:PZS589870 PPW524381:PPW589870 PGA524381:PGA589870 OWE524381:OWE589870 OMI524381:OMI589870 OCM524381:OCM589870 NSQ524381:NSQ589870 NIU524381:NIU589870 MYY524381:MYY589870 MPC524381:MPC589870 MFG524381:MFG589870 LVK524381:LVK589870 LLO524381:LLO589870 LBS524381:LBS589870 KRW524381:KRW589870 KIA524381:KIA589870 JYE524381:JYE589870 JOI524381:JOI589870 JEM524381:JEM589870 IUQ524381:IUQ589870 IKU524381:IKU589870 IAY524381:IAY589870 HRC524381:HRC589870 HHG524381:HHG589870 GXK524381:GXK589870 GNO524381:GNO589870 GDS524381:GDS589870 FTW524381:FTW589870 FKA524381:FKA589870 FAE524381:FAE589870 EQI524381:EQI589870 EGM524381:EGM589870 DWQ524381:DWQ589870 DMU524381:DMU589870 DCY524381:DCY589870 CTC524381:CTC589870 CJG524381:CJG589870 BZK524381:BZK589870 BPO524381:BPO589870 BFS524381:BFS589870 AVW524381:AVW589870 AMA524381:AMA589870 ACE524381:ACE589870 SI524381:SI589870 IM524381:IM589870 WUY458845:WUY524334 WLC458845:WLC524334 WBG458845:WBG524334 VRK458845:VRK524334 VHO458845:VHO524334 UXS458845:UXS524334 UNW458845:UNW524334 UEA458845:UEA524334 TUE458845:TUE524334 TKI458845:TKI524334 TAM458845:TAM524334 SQQ458845:SQQ524334 SGU458845:SGU524334 RWY458845:RWY524334 RNC458845:RNC524334 RDG458845:RDG524334 QTK458845:QTK524334 QJO458845:QJO524334 PZS458845:PZS524334 PPW458845:PPW524334 PGA458845:PGA524334 OWE458845:OWE524334 OMI458845:OMI524334 OCM458845:OCM524334 NSQ458845:NSQ524334 NIU458845:NIU524334 MYY458845:MYY524334 MPC458845:MPC524334 MFG458845:MFG524334 LVK458845:LVK524334 LLO458845:LLO524334 LBS458845:LBS524334 KRW458845:KRW524334 KIA458845:KIA524334 JYE458845:JYE524334 JOI458845:JOI524334 JEM458845:JEM524334 IUQ458845:IUQ524334 IKU458845:IKU524334 IAY458845:IAY524334 HRC458845:HRC524334 HHG458845:HHG524334 GXK458845:GXK524334 GNO458845:GNO524334 GDS458845:GDS524334 FTW458845:FTW524334 FKA458845:FKA524334 FAE458845:FAE524334 EQI458845:EQI524334 EGM458845:EGM524334 DWQ458845:DWQ524334 DMU458845:DMU524334 DCY458845:DCY524334 CTC458845:CTC524334 CJG458845:CJG524334 BZK458845:BZK524334 BPO458845:BPO524334 BFS458845:BFS524334 AVW458845:AVW524334 AMA458845:AMA524334 ACE458845:ACE524334 SI458845:SI524334 IM458845:IM524334 WUY393309:WUY458798 WLC393309:WLC458798 WBG393309:WBG458798 VRK393309:VRK458798 VHO393309:VHO458798 UXS393309:UXS458798 UNW393309:UNW458798 UEA393309:UEA458798 TUE393309:TUE458798 TKI393309:TKI458798 TAM393309:TAM458798 SQQ393309:SQQ458798 SGU393309:SGU458798 RWY393309:RWY458798 RNC393309:RNC458798 RDG393309:RDG458798 QTK393309:QTK458798 QJO393309:QJO458798 PZS393309:PZS458798 PPW393309:PPW458798 PGA393309:PGA458798 OWE393309:OWE458798 OMI393309:OMI458798 OCM393309:OCM458798 NSQ393309:NSQ458798 NIU393309:NIU458798 MYY393309:MYY458798 MPC393309:MPC458798 MFG393309:MFG458798 LVK393309:LVK458798 LLO393309:LLO458798 LBS393309:LBS458798 KRW393309:KRW458798 KIA393309:KIA458798 JYE393309:JYE458798 JOI393309:JOI458798 JEM393309:JEM458798 IUQ393309:IUQ458798 IKU393309:IKU458798 IAY393309:IAY458798 HRC393309:HRC458798 HHG393309:HHG458798 GXK393309:GXK458798 GNO393309:GNO458798 GDS393309:GDS458798 FTW393309:FTW458798 FKA393309:FKA458798 FAE393309:FAE458798 EQI393309:EQI458798 EGM393309:EGM458798 DWQ393309:DWQ458798 DMU393309:DMU458798 DCY393309:DCY458798 CTC393309:CTC458798 CJG393309:CJG458798 BZK393309:BZK458798 BPO393309:BPO458798 BFS393309:BFS458798 AVW393309:AVW458798 AMA393309:AMA458798 ACE393309:ACE458798 SI393309:SI458798 IM393309:IM458798 WUY327773:WUY393262 WLC327773:WLC393262 WBG327773:WBG393262 VRK327773:VRK393262 VHO327773:VHO393262 UXS327773:UXS393262 UNW327773:UNW393262 UEA327773:UEA393262 TUE327773:TUE393262 TKI327773:TKI393262 TAM327773:TAM393262 SQQ327773:SQQ393262 SGU327773:SGU393262 RWY327773:RWY393262 RNC327773:RNC393262 RDG327773:RDG393262 QTK327773:QTK393262 QJO327773:QJO393262 PZS327773:PZS393262 PPW327773:PPW393262 PGA327773:PGA393262 OWE327773:OWE393262 OMI327773:OMI393262 OCM327773:OCM393262 NSQ327773:NSQ393262 NIU327773:NIU393262 MYY327773:MYY393262 MPC327773:MPC393262 MFG327773:MFG393262 LVK327773:LVK393262 LLO327773:LLO393262 LBS327773:LBS393262 KRW327773:KRW393262 KIA327773:KIA393262 JYE327773:JYE393262 JOI327773:JOI393262 JEM327773:JEM393262 IUQ327773:IUQ393262 IKU327773:IKU393262 IAY327773:IAY393262 HRC327773:HRC393262 HHG327773:HHG393262 GXK327773:GXK393262 GNO327773:GNO393262 GDS327773:GDS393262 FTW327773:FTW393262 FKA327773:FKA393262 FAE327773:FAE393262 EQI327773:EQI393262 EGM327773:EGM393262 DWQ327773:DWQ393262 DMU327773:DMU393262 DCY327773:DCY393262 CTC327773:CTC393262 CJG327773:CJG393262 BZK327773:BZK393262 BPO327773:BPO393262 BFS327773:BFS393262 AVW327773:AVW393262 AMA327773:AMA393262 ACE327773:ACE393262 SI327773:SI393262 IM327773:IM393262 WUY262237:WUY327726 WLC262237:WLC327726 WBG262237:WBG327726 VRK262237:VRK327726 VHO262237:VHO327726 UXS262237:UXS327726 UNW262237:UNW327726 UEA262237:UEA327726 TUE262237:TUE327726 TKI262237:TKI327726 TAM262237:TAM327726 SQQ262237:SQQ327726 SGU262237:SGU327726 RWY262237:RWY327726 RNC262237:RNC327726 RDG262237:RDG327726 QTK262237:QTK327726 QJO262237:QJO327726 PZS262237:PZS327726 PPW262237:PPW327726 PGA262237:PGA327726 OWE262237:OWE327726 OMI262237:OMI327726 OCM262237:OCM327726 NSQ262237:NSQ327726 NIU262237:NIU327726 MYY262237:MYY327726 MPC262237:MPC327726 MFG262237:MFG327726 LVK262237:LVK327726 LLO262237:LLO327726 LBS262237:LBS327726 KRW262237:KRW327726 KIA262237:KIA327726 JYE262237:JYE327726 JOI262237:JOI327726 JEM262237:JEM327726 IUQ262237:IUQ327726 IKU262237:IKU327726 IAY262237:IAY327726 HRC262237:HRC327726 HHG262237:HHG327726 GXK262237:GXK327726 GNO262237:GNO327726 GDS262237:GDS327726 FTW262237:FTW327726 FKA262237:FKA327726 FAE262237:FAE327726 EQI262237:EQI327726 EGM262237:EGM327726 DWQ262237:DWQ327726 DMU262237:DMU327726 DCY262237:DCY327726 CTC262237:CTC327726 CJG262237:CJG327726 BZK262237:BZK327726 BPO262237:BPO327726 BFS262237:BFS327726 AVW262237:AVW327726 AMA262237:AMA327726 ACE262237:ACE327726 SI262237:SI327726 IM262237:IM327726 WUY196701:WUY262190 WLC196701:WLC262190 WBG196701:WBG262190 VRK196701:VRK262190 VHO196701:VHO262190 UXS196701:UXS262190 UNW196701:UNW262190 UEA196701:UEA262190 TUE196701:TUE262190 TKI196701:TKI262190 TAM196701:TAM262190 SQQ196701:SQQ262190 SGU196701:SGU262190 RWY196701:RWY262190 RNC196701:RNC262190 RDG196701:RDG262190 QTK196701:QTK262190 QJO196701:QJO262190 PZS196701:PZS262190 PPW196701:PPW262190 PGA196701:PGA262190 OWE196701:OWE262190 OMI196701:OMI262190 OCM196701:OCM262190 NSQ196701:NSQ262190 NIU196701:NIU262190 MYY196701:MYY262190 MPC196701:MPC262190 MFG196701:MFG262190 LVK196701:LVK262190 LLO196701:LLO262190 LBS196701:LBS262190 KRW196701:KRW262190 KIA196701:KIA262190 JYE196701:JYE262190 JOI196701:JOI262190 JEM196701:JEM262190 IUQ196701:IUQ262190 IKU196701:IKU262190 IAY196701:IAY262190 HRC196701:HRC262190 HHG196701:HHG262190 GXK196701:GXK262190 GNO196701:GNO262190 GDS196701:GDS262190 FTW196701:FTW262190 FKA196701:FKA262190 FAE196701:FAE262190 EQI196701:EQI262190 EGM196701:EGM262190 DWQ196701:DWQ262190 DMU196701:DMU262190 DCY196701:DCY262190 CTC196701:CTC262190 CJG196701:CJG262190 BZK196701:BZK262190 BPO196701:BPO262190 BFS196701:BFS262190 AVW196701:AVW262190 AMA196701:AMA262190 ACE196701:ACE262190 SI196701:SI262190 IM196701:IM262190 WUY131165:WUY196654 WLC131165:WLC196654 WBG131165:WBG196654 VRK131165:VRK196654 VHO131165:VHO196654 UXS131165:UXS196654 UNW131165:UNW196654 UEA131165:UEA196654 TUE131165:TUE196654 TKI131165:TKI196654 TAM131165:TAM196654 SQQ131165:SQQ196654 SGU131165:SGU196654 RWY131165:RWY196654 RNC131165:RNC196654 RDG131165:RDG196654 QTK131165:QTK196654 QJO131165:QJO196654 PZS131165:PZS196654 PPW131165:PPW196654 PGA131165:PGA196654 OWE131165:OWE196654 OMI131165:OMI196654 OCM131165:OCM196654 NSQ131165:NSQ196654 NIU131165:NIU196654 MYY131165:MYY196654 MPC131165:MPC196654 MFG131165:MFG196654 LVK131165:LVK196654 LLO131165:LLO196654 LBS131165:LBS196654 KRW131165:KRW196654 KIA131165:KIA196654 JYE131165:JYE196654 JOI131165:JOI196654 JEM131165:JEM196654 IUQ131165:IUQ196654 IKU131165:IKU196654 IAY131165:IAY196654 HRC131165:HRC196654 HHG131165:HHG196654 GXK131165:GXK196654 GNO131165:GNO196654 GDS131165:GDS196654 FTW131165:FTW196654 FKA131165:FKA196654 FAE131165:FAE196654 EQI131165:EQI196654 EGM131165:EGM196654 DWQ131165:DWQ196654 DMU131165:DMU196654 DCY131165:DCY196654 CTC131165:CTC196654 CJG131165:CJG196654 BZK131165:BZK196654 BPO131165:BPO196654 BFS131165:BFS196654 AVW131165:AVW196654 AMA131165:AMA196654 ACE131165:ACE196654 SI131165:SI196654 IM131165:IM196654 WUY65629:WUY131118 WLC65629:WLC131118 WBG65629:WBG131118 VRK65629:VRK131118 VHO65629:VHO131118 UXS65629:UXS131118 UNW65629:UNW131118 UEA65629:UEA131118 TUE65629:TUE131118 TKI65629:TKI131118 TAM65629:TAM131118 SQQ65629:SQQ131118 SGU65629:SGU131118 RWY65629:RWY131118 RNC65629:RNC131118 RDG65629:RDG131118 QTK65629:QTK131118 QJO65629:QJO131118 PZS65629:PZS131118 PPW65629:PPW131118 PGA65629:PGA131118 OWE65629:OWE131118 OMI65629:OMI131118 OCM65629:OCM131118 NSQ65629:NSQ131118 NIU65629:NIU131118 MYY65629:MYY131118 MPC65629:MPC131118 MFG65629:MFG131118 LVK65629:LVK131118 LLO65629:LLO131118 LBS65629:LBS131118 KRW65629:KRW131118 KIA65629:KIA131118 JYE65629:JYE131118 JOI65629:JOI131118 JEM65629:JEM131118 IUQ65629:IUQ131118 IKU65629:IKU131118 IAY65629:IAY131118 HRC65629:HRC131118 HHG65629:HHG131118 GXK65629:GXK131118 GNO65629:GNO131118 GDS65629:GDS131118 FTW65629:FTW131118 FKA65629:FKA131118 FAE65629:FAE131118 EQI65629:EQI131118 EGM65629:EGM131118 DWQ65629:DWQ131118 DMU65629:DMU131118 DCY65629:DCY131118 CTC65629:CTC131118 CJG65629:CJG131118 BZK65629:BZK131118 BPO65629:BPO131118 BFS65629:BFS131118 AVW65629:AVW131118 AMA65629:AMA131118 ACE65629:ACE131118 SI65629:SI131118 IM65629:IM131118 WUY93:WUY65582 WLC93:WLC65582 WBG93:WBG65582 VRK93:VRK65582 VHO93:VHO65582 UXS93:UXS65582 UNW93:UNW65582 UEA93:UEA65582 TUE93:TUE65582 TKI93:TKI65582 TAM93:TAM65582 SQQ93:SQQ65582 SGU93:SGU65582 RWY93:RWY65582 RNC93:RNC65582 RDG93:RDG65582 QTK93:QTK65582 QJO93:QJO65582 PZS93:PZS65582 PPW93:PPW65582 PGA93:PGA65582 OWE93:OWE65582 OMI93:OMI65582 OCM93:OCM65582 NSQ93:NSQ65582 NIU93:NIU65582 MYY93:MYY65582 MPC93:MPC65582 MFG93:MFG65582 LVK93:LVK65582 LLO93:LLO65582 LBS93:LBS65582 KRW93:KRW65582 KIA93:KIA65582 JYE93:JYE65582 JOI93:JOI65582 JEM93:JEM65582 IUQ93:IUQ65582 IKU93:IKU65582 IAY93:IAY65582 HRC93:HRC65582 HHG93:HHG65582 GXK93:GXK65582 GNO93:GNO65582 GDS93:GDS65582 FTW93:FTW65582 FKA93:FKA65582 FAE93:FAE65582 EQI93:EQI65582 EGM93:EGM65582 DWQ93:DWQ65582 DMU93:DMU65582 DCY93:DCY65582 CTC93:CTC65582 CJG93:CJG65582 BZK93:BZK65582 BPO93:BPO65582 BFS93:BFS65582 AVW93:AVW65582 AMA93:AMA65582 ACE93:ACE65582 SI93:SI65582">
      <formula1>0</formula1>
      <formula2>500</formula2>
    </dataValidation>
    <dataValidation type="list" allowBlank="1" showInputMessage="1" showErrorMessage="1" sqref="E3:E90">
      <formula1>$L$4:$L$76</formula1>
    </dataValidation>
  </dataValidations>
  <printOptions horizontalCentered="1"/>
  <pageMargins left="0.23622047244094491" right="0.59055118110236227" top="0.74803149606299213" bottom="0.74803149606299213" header="0.31496062992125984" footer="0.31496062992125984"/>
  <pageSetup scale="78" orientation="portrait" horizontalDpi="4294967293" r:id="rId1"/>
  <headerFooter alignWithMargins="0">
    <oddHeader>&amp;L&amp;"-,Negrita"&amp;20Plantilla de Personal de Carácter Permanente 2012
&amp;14Nombre de la Entidad: &amp;F, Jalisco</oddHeader>
    <oddFooter>&amp;RPágina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N411"/>
  <sheetViews>
    <sheetView zoomScaleNormal="100" workbookViewId="0">
      <selection activeCell="C406" sqref="C406"/>
    </sheetView>
  </sheetViews>
  <sheetFormatPr baseColWidth="10" defaultColWidth="0" defaultRowHeight="15" zeroHeight="1"/>
  <cols>
    <col min="1" max="1" width="9.42578125" style="25" customWidth="1"/>
    <col min="2" max="2" width="5" style="25" bestFit="1" customWidth="1"/>
    <col min="3" max="3" width="46.5703125" style="25" customWidth="1"/>
    <col min="4" max="12" width="13.42578125" style="30" customWidth="1"/>
    <col min="13" max="13" width="13.42578125" style="31" customWidth="1"/>
    <col min="14" max="14" width="0.28515625" customWidth="1"/>
    <col min="15" max="16384" width="11.42578125" hidden="1"/>
  </cols>
  <sheetData>
    <row r="1" spans="1:13" s="402" customFormat="1" ht="15.75">
      <c r="A1" s="630" t="s">
        <v>1590</v>
      </c>
      <c r="B1" s="630" t="s">
        <v>1384</v>
      </c>
      <c r="C1" s="630" t="s">
        <v>713</v>
      </c>
      <c r="D1" s="629" t="s">
        <v>779</v>
      </c>
      <c r="E1" s="629"/>
      <c r="F1" s="629"/>
      <c r="G1" s="629"/>
      <c r="H1" s="629"/>
      <c r="I1" s="629"/>
      <c r="J1" s="629"/>
      <c r="K1" s="629"/>
      <c r="L1" s="629"/>
      <c r="M1" s="632" t="s">
        <v>712</v>
      </c>
    </row>
    <row r="2" spans="1:13" s="403" customFormat="1" ht="15.75">
      <c r="A2" s="631"/>
      <c r="B2" s="631"/>
      <c r="C2" s="631"/>
      <c r="D2" s="401" t="s">
        <v>780</v>
      </c>
      <c r="E2" s="401" t="s">
        <v>781</v>
      </c>
      <c r="F2" s="401" t="s">
        <v>782</v>
      </c>
      <c r="G2" s="401" t="s">
        <v>783</v>
      </c>
      <c r="H2" s="401" t="s">
        <v>784</v>
      </c>
      <c r="I2" s="401" t="s">
        <v>785</v>
      </c>
      <c r="J2" s="401" t="s">
        <v>786</v>
      </c>
      <c r="K2" s="401" t="s">
        <v>787</v>
      </c>
      <c r="L2" s="401" t="s">
        <v>788</v>
      </c>
      <c r="M2" s="631"/>
    </row>
    <row r="3" spans="1:13" ht="25.5" customHeight="1">
      <c r="A3" s="26" t="s">
        <v>1597</v>
      </c>
      <c r="B3" s="404">
        <v>0</v>
      </c>
      <c r="C3" s="42" t="s">
        <v>1594</v>
      </c>
      <c r="D3" s="33"/>
      <c r="E3" s="33"/>
      <c r="F3" s="33"/>
      <c r="G3" s="33"/>
      <c r="H3" s="33"/>
      <c r="I3" s="33"/>
      <c r="J3" s="33"/>
      <c r="K3" s="33"/>
      <c r="L3" s="33"/>
      <c r="M3" s="28">
        <f>SUM(D3:L3)</f>
        <v>0</v>
      </c>
    </row>
    <row r="4" spans="1:13" ht="25.5" customHeight="1">
      <c r="A4" s="26" t="s">
        <v>1598</v>
      </c>
      <c r="B4" s="404">
        <v>0</v>
      </c>
      <c r="C4" s="42" t="s">
        <v>1595</v>
      </c>
      <c r="D4" s="33"/>
      <c r="E4" s="33"/>
      <c r="F4" s="33"/>
      <c r="G4" s="33"/>
      <c r="H4" s="33"/>
      <c r="I4" s="33"/>
      <c r="J4" s="33"/>
      <c r="K4" s="33"/>
      <c r="L4" s="33"/>
      <c r="M4" s="28">
        <f t="shared" ref="M4:M13" si="0">SUM(D4:L4)</f>
        <v>0</v>
      </c>
    </row>
    <row r="5" spans="1:13" ht="25.5" customHeight="1">
      <c r="A5" s="26" t="s">
        <v>1591</v>
      </c>
      <c r="B5" s="404">
        <v>0</v>
      </c>
      <c r="C5" s="42" t="s">
        <v>1596</v>
      </c>
      <c r="D5" s="29"/>
      <c r="E5" s="29"/>
      <c r="F5" s="29"/>
      <c r="G5" s="29"/>
      <c r="H5" s="29"/>
      <c r="I5" s="29"/>
      <c r="J5" s="29"/>
      <c r="K5" s="29"/>
      <c r="L5" s="29"/>
      <c r="M5" s="28">
        <f t="shared" si="0"/>
        <v>0</v>
      </c>
    </row>
    <row r="6" spans="1:13" ht="25.5" customHeight="1">
      <c r="A6" s="26" t="s">
        <v>1592</v>
      </c>
      <c r="B6" s="404">
        <v>0</v>
      </c>
      <c r="C6" s="42" t="s">
        <v>1599</v>
      </c>
      <c r="D6" s="29"/>
      <c r="E6" s="29"/>
      <c r="F6" s="29"/>
      <c r="G6" s="29"/>
      <c r="H6" s="29"/>
      <c r="I6" s="29"/>
      <c r="J6" s="29"/>
      <c r="K6" s="29"/>
      <c r="L6" s="29"/>
      <c r="M6" s="28">
        <f t="shared" si="0"/>
        <v>0</v>
      </c>
    </row>
    <row r="7" spans="1:13" s="394" customFormat="1" ht="25.5" customHeight="1">
      <c r="A7" s="26" t="s">
        <v>1593</v>
      </c>
      <c r="B7" s="404">
        <v>0</v>
      </c>
      <c r="C7" s="42" t="s">
        <v>1600</v>
      </c>
      <c r="D7" s="29"/>
      <c r="E7" s="29"/>
      <c r="F7" s="29"/>
      <c r="G7" s="29"/>
      <c r="H7" s="29"/>
      <c r="I7" s="29"/>
      <c r="J7" s="29"/>
      <c r="K7" s="29"/>
      <c r="L7" s="29"/>
      <c r="M7" s="28">
        <f t="shared" si="0"/>
        <v>0</v>
      </c>
    </row>
    <row r="8" spans="1:13" s="394" customFormat="1" ht="25.5" customHeight="1">
      <c r="A8" s="26" t="s">
        <v>1593</v>
      </c>
      <c r="B8" s="404">
        <v>1</v>
      </c>
      <c r="C8" s="42" t="s">
        <v>1930</v>
      </c>
      <c r="D8" s="29">
        <f>4511472+626593+748224+1</f>
        <v>5886290</v>
      </c>
      <c r="E8" s="29">
        <v>875630</v>
      </c>
      <c r="F8" s="29">
        <v>3758210</v>
      </c>
      <c r="G8" s="29">
        <v>1905000</v>
      </c>
      <c r="H8" s="29">
        <v>8500</v>
      </c>
      <c r="I8" s="29"/>
      <c r="J8" s="29"/>
      <c r="K8" s="29"/>
      <c r="L8" s="29"/>
      <c r="M8" s="28">
        <f t="shared" si="0"/>
        <v>12433630</v>
      </c>
    </row>
    <row r="9" spans="1:13" s="397" customFormat="1" ht="25.5" customHeight="1">
      <c r="A9" s="26" t="s">
        <v>1593</v>
      </c>
      <c r="B9" s="404">
        <v>2</v>
      </c>
      <c r="C9" s="42" t="s">
        <v>1928</v>
      </c>
      <c r="D9" s="29">
        <f>774288+107540+748224</f>
        <v>1630052</v>
      </c>
      <c r="E9" s="29">
        <v>485123</v>
      </c>
      <c r="F9" s="29">
        <v>498250</v>
      </c>
      <c r="G9" s="29"/>
      <c r="H9" s="29">
        <v>1200</v>
      </c>
      <c r="I9" s="29"/>
      <c r="J9" s="29"/>
      <c r="K9" s="29"/>
      <c r="L9" s="29"/>
      <c r="M9" s="28">
        <f t="shared" si="0"/>
        <v>2614625</v>
      </c>
    </row>
    <row r="10" spans="1:13" s="397" customFormat="1" ht="25.5" customHeight="1">
      <c r="A10" s="26" t="s">
        <v>1593</v>
      </c>
      <c r="B10" s="404">
        <v>3</v>
      </c>
      <c r="C10" s="42" t="s">
        <v>1929</v>
      </c>
      <c r="D10" s="29">
        <f>1367856+189980+748224</f>
        <v>2306060</v>
      </c>
      <c r="E10" s="29">
        <v>552377</v>
      </c>
      <c r="F10" s="29">
        <v>345680</v>
      </c>
      <c r="G10" s="29"/>
      <c r="H10" s="29">
        <v>6850</v>
      </c>
      <c r="I10" s="29"/>
      <c r="J10" s="29"/>
      <c r="K10" s="29"/>
      <c r="L10" s="29">
        <v>3712858</v>
      </c>
      <c r="M10" s="28">
        <f t="shared" si="0"/>
        <v>6923825</v>
      </c>
    </row>
    <row r="11" spans="1:13" s="397" customFormat="1" ht="25.5" customHeight="1">
      <c r="A11" s="26" t="s">
        <v>1593</v>
      </c>
      <c r="B11" s="404">
        <v>4</v>
      </c>
      <c r="C11" s="42" t="s">
        <v>1874</v>
      </c>
      <c r="D11" s="29">
        <f>3373464+468536+748224</f>
        <v>4590224</v>
      </c>
      <c r="E11" s="29">
        <v>2899354</v>
      </c>
      <c r="F11" s="29">
        <v>1250652</v>
      </c>
      <c r="G11" s="29"/>
      <c r="H11" s="29">
        <v>3780</v>
      </c>
      <c r="I11" s="29">
        <v>11875887</v>
      </c>
      <c r="J11" s="29"/>
      <c r="K11" s="29"/>
      <c r="L11" s="29"/>
      <c r="M11" s="28">
        <f t="shared" si="0"/>
        <v>20619897</v>
      </c>
    </row>
    <row r="12" spans="1:13" s="397" customFormat="1" ht="25.5" customHeight="1">
      <c r="A12" s="26" t="s">
        <v>1593</v>
      </c>
      <c r="B12" s="404">
        <v>5</v>
      </c>
      <c r="C12" s="42" t="s">
        <v>1891</v>
      </c>
      <c r="D12" s="29">
        <f>4375920+607766+748224</f>
        <v>5731910</v>
      </c>
      <c r="E12" s="29">
        <v>3125874</v>
      </c>
      <c r="F12" s="29">
        <v>333023</v>
      </c>
      <c r="G12" s="29"/>
      <c r="H12" s="29"/>
      <c r="I12" s="29"/>
      <c r="J12" s="29"/>
      <c r="K12" s="29"/>
      <c r="L12" s="29"/>
      <c r="M12" s="28">
        <f t="shared" si="0"/>
        <v>9190807</v>
      </c>
    </row>
    <row r="13" spans="1:13" s="394" customFormat="1" ht="25.5" customHeight="1">
      <c r="A13" s="26" t="s">
        <v>1593</v>
      </c>
      <c r="B13" s="404">
        <v>6</v>
      </c>
      <c r="C13" s="42" t="s">
        <v>1923</v>
      </c>
      <c r="D13" s="29">
        <f>5351064+743203+748224</f>
        <v>6842491</v>
      </c>
      <c r="E13" s="29">
        <v>1250642</v>
      </c>
      <c r="F13" s="29">
        <v>321785</v>
      </c>
      <c r="G13" s="29"/>
      <c r="H13" s="29">
        <v>2569</v>
      </c>
      <c r="I13" s="29"/>
      <c r="J13" s="29"/>
      <c r="K13" s="29"/>
      <c r="L13" s="29"/>
      <c r="M13" s="28">
        <f t="shared" si="0"/>
        <v>8417487</v>
      </c>
    </row>
    <row r="14" spans="1:13" ht="25.5" customHeight="1">
      <c r="A14" s="35"/>
      <c r="B14" s="35"/>
      <c r="C14" s="37" t="s">
        <v>712</v>
      </c>
      <c r="D14" s="34">
        <f t="shared" ref="D14:L14" si="1">SUM(D3:D13)</f>
        <v>26987027</v>
      </c>
      <c r="E14" s="34">
        <f t="shared" si="1"/>
        <v>9189000</v>
      </c>
      <c r="F14" s="34">
        <f t="shared" si="1"/>
        <v>6507600</v>
      </c>
      <c r="G14" s="34">
        <f t="shared" si="1"/>
        <v>1905000</v>
      </c>
      <c r="H14" s="34">
        <f t="shared" si="1"/>
        <v>22899</v>
      </c>
      <c r="I14" s="34">
        <f t="shared" si="1"/>
        <v>11875887</v>
      </c>
      <c r="J14" s="34">
        <f t="shared" si="1"/>
        <v>0</v>
      </c>
      <c r="K14" s="34">
        <f t="shared" si="1"/>
        <v>0</v>
      </c>
      <c r="L14" s="34">
        <f t="shared" si="1"/>
        <v>3712858</v>
      </c>
      <c r="M14" s="34">
        <f>SUM(D14:L14)</f>
        <v>60200271</v>
      </c>
    </row>
    <row r="15" spans="1:13" ht="3" customHeight="1">
      <c r="A15" s="4"/>
      <c r="B15" s="4"/>
      <c r="C15" s="9"/>
    </row>
    <row r="16" spans="1:13" ht="25.5" hidden="1" customHeight="1">
      <c r="A16" s="4"/>
      <c r="B16" s="4"/>
      <c r="C16" s="9"/>
    </row>
    <row r="17" spans="1:13" ht="25.5" hidden="1" customHeight="1">
      <c r="A17" s="4"/>
      <c r="B17" s="4"/>
      <c r="C17" s="9"/>
    </row>
    <row r="18" spans="1:13" ht="25.5" hidden="1" customHeight="1">
      <c r="A18" s="4"/>
      <c r="B18" s="4"/>
      <c r="C18" s="9"/>
    </row>
    <row r="19" spans="1:13" ht="25.5" hidden="1" customHeight="1">
      <c r="A19" s="4"/>
      <c r="B19" s="4"/>
      <c r="C19" s="9"/>
    </row>
    <row r="20" spans="1:13" s="30" customFormat="1" ht="25.5" hidden="1" customHeight="1">
      <c r="A20" s="4"/>
      <c r="B20" s="4"/>
      <c r="C20" s="9"/>
      <c r="M20" s="31"/>
    </row>
    <row r="21" spans="1:13" s="30" customFormat="1" ht="25.5" hidden="1" customHeight="1">
      <c r="A21" s="4"/>
      <c r="B21" s="4"/>
      <c r="C21" s="9"/>
      <c r="M21" s="31"/>
    </row>
    <row r="22" spans="1:13" s="30" customFormat="1" ht="25.5" hidden="1" customHeight="1">
      <c r="A22" s="4"/>
      <c r="B22" s="4"/>
      <c r="C22" s="9"/>
      <c r="M22" s="31"/>
    </row>
    <row r="23" spans="1:13" s="30" customFormat="1" ht="25.5" hidden="1" customHeight="1">
      <c r="A23" s="4"/>
      <c r="B23" s="4"/>
      <c r="C23" s="6"/>
      <c r="M23" s="31"/>
    </row>
    <row r="24" spans="1:13" s="30" customFormat="1" ht="25.5" hidden="1" customHeight="1">
      <c r="A24" s="4"/>
      <c r="B24" s="4"/>
      <c r="C24" s="9"/>
      <c r="M24" s="31"/>
    </row>
    <row r="25" spans="1:13" s="30" customFormat="1" ht="25.5" hidden="1" customHeight="1">
      <c r="A25" s="4"/>
      <c r="B25" s="4"/>
      <c r="C25" s="9"/>
      <c r="M25" s="31"/>
    </row>
    <row r="26" spans="1:13" s="30" customFormat="1" ht="25.5" hidden="1" customHeight="1">
      <c r="A26" s="4"/>
      <c r="B26" s="4"/>
      <c r="C26" s="9"/>
      <c r="M26" s="31"/>
    </row>
    <row r="27" spans="1:13" s="30" customFormat="1" ht="25.5" hidden="1" customHeight="1">
      <c r="A27" s="4"/>
      <c r="B27" s="4"/>
      <c r="C27" s="6"/>
      <c r="M27" s="31"/>
    </row>
    <row r="28" spans="1:13" s="30" customFormat="1" ht="25.5" hidden="1" customHeight="1">
      <c r="A28" s="4"/>
      <c r="B28" s="4"/>
      <c r="C28" s="9"/>
      <c r="M28" s="31"/>
    </row>
    <row r="29" spans="1:13" s="30" customFormat="1" ht="25.5" hidden="1" customHeight="1">
      <c r="A29" s="4"/>
      <c r="B29" s="4"/>
      <c r="C29" s="9"/>
      <c r="M29" s="31"/>
    </row>
    <row r="30" spans="1:13" s="30" customFormat="1" ht="25.5" hidden="1" customHeight="1">
      <c r="A30" s="4"/>
      <c r="B30" s="4"/>
      <c r="C30" s="9"/>
      <c r="M30" s="31"/>
    </row>
    <row r="31" spans="1:13" s="30" customFormat="1" ht="25.5" hidden="1" customHeight="1">
      <c r="A31" s="4"/>
      <c r="B31" s="4"/>
      <c r="C31" s="9"/>
      <c r="M31" s="31"/>
    </row>
    <row r="32" spans="1:13" s="30" customFormat="1" ht="25.5" hidden="1" customHeight="1">
      <c r="A32" s="4"/>
      <c r="B32" s="4"/>
      <c r="C32" s="9"/>
      <c r="M32" s="31"/>
    </row>
    <row r="33" spans="1:13" s="30" customFormat="1" ht="25.5" hidden="1" customHeight="1">
      <c r="A33" s="4"/>
      <c r="B33" s="4"/>
      <c r="C33" s="9"/>
      <c r="M33" s="31"/>
    </row>
    <row r="34" spans="1:13" s="30" customFormat="1" ht="25.5" hidden="1" customHeight="1">
      <c r="A34" s="4"/>
      <c r="B34" s="4"/>
      <c r="C34" s="9"/>
      <c r="M34" s="31"/>
    </row>
    <row r="35" spans="1:13" s="30" customFormat="1" ht="25.5" hidden="1" customHeight="1">
      <c r="A35" s="4"/>
      <c r="B35" s="4"/>
      <c r="C35" s="9"/>
      <c r="M35" s="31"/>
    </row>
    <row r="36" spans="1:13" s="30" customFormat="1" ht="25.5" hidden="1" customHeight="1">
      <c r="A36" s="4"/>
      <c r="B36" s="4"/>
      <c r="C36" s="9"/>
      <c r="M36" s="31"/>
    </row>
    <row r="37" spans="1:13" s="30" customFormat="1" ht="25.5" hidden="1" customHeight="1">
      <c r="A37" s="4"/>
      <c r="B37" s="4"/>
      <c r="C37" s="6"/>
      <c r="M37" s="31"/>
    </row>
    <row r="38" spans="1:13" s="30" customFormat="1" ht="25.5" hidden="1" customHeight="1">
      <c r="A38" s="4"/>
      <c r="B38" s="4"/>
      <c r="C38" s="9"/>
      <c r="M38" s="31"/>
    </row>
    <row r="39" spans="1:13" s="30" customFormat="1" ht="25.5" hidden="1" customHeight="1">
      <c r="A39" s="4"/>
      <c r="B39" s="4"/>
      <c r="C39" s="9"/>
      <c r="M39" s="31"/>
    </row>
    <row r="40" spans="1:13" s="30" customFormat="1" ht="25.5" hidden="1" customHeight="1">
      <c r="A40" s="4"/>
      <c r="B40" s="4"/>
      <c r="C40" s="9"/>
      <c r="M40" s="31"/>
    </row>
    <row r="41" spans="1:13" s="30" customFormat="1" ht="25.5" hidden="1" customHeight="1">
      <c r="A41" s="4"/>
      <c r="B41" s="4"/>
      <c r="C41" s="9"/>
      <c r="M41" s="31"/>
    </row>
    <row r="42" spans="1:13" s="30" customFormat="1" ht="25.5" hidden="1" customHeight="1">
      <c r="A42" s="4"/>
      <c r="B42" s="4"/>
      <c r="C42" s="9"/>
      <c r="M42" s="31"/>
    </row>
    <row r="43" spans="1:13" s="30" customFormat="1" ht="25.5" hidden="1" customHeight="1">
      <c r="A43" s="4"/>
      <c r="B43" s="4"/>
      <c r="C43" s="9"/>
      <c r="M43" s="31"/>
    </row>
    <row r="44" spans="1:13" s="30" customFormat="1" ht="25.5" hidden="1" customHeight="1">
      <c r="A44" s="4"/>
      <c r="B44" s="4"/>
      <c r="C44" s="9"/>
      <c r="M44" s="31"/>
    </row>
    <row r="45" spans="1:13" s="30" customFormat="1" ht="25.5" hidden="1" customHeight="1">
      <c r="A45" s="4"/>
      <c r="B45" s="4"/>
      <c r="C45" s="9"/>
      <c r="M45" s="31"/>
    </row>
    <row r="46" spans="1:13" s="30" customFormat="1" ht="25.5" hidden="1" customHeight="1">
      <c r="A46" s="4"/>
      <c r="B46" s="4"/>
      <c r="C46" s="9"/>
      <c r="M46" s="31"/>
    </row>
    <row r="47" spans="1:13" s="30" customFormat="1" ht="25.5" hidden="1" customHeight="1">
      <c r="A47" s="4"/>
      <c r="B47" s="4"/>
      <c r="C47" s="6"/>
      <c r="M47" s="31"/>
    </row>
    <row r="48" spans="1:13" s="30" customFormat="1" ht="25.5" hidden="1" customHeight="1">
      <c r="A48" s="4"/>
      <c r="B48" s="4"/>
      <c r="C48" s="9"/>
      <c r="M48" s="31"/>
    </row>
    <row r="49" spans="1:13" s="30" customFormat="1" ht="25.5" hidden="1" customHeight="1">
      <c r="A49" s="4"/>
      <c r="B49" s="4"/>
      <c r="C49" s="9"/>
      <c r="M49" s="31"/>
    </row>
    <row r="50" spans="1:13" s="30" customFormat="1" ht="25.5" hidden="1" customHeight="1">
      <c r="A50" s="4"/>
      <c r="B50" s="4"/>
      <c r="C50" s="9"/>
      <c r="M50" s="31"/>
    </row>
    <row r="51" spans="1:13" s="30" customFormat="1" ht="25.5" hidden="1" customHeight="1">
      <c r="A51" s="4"/>
      <c r="B51" s="4"/>
      <c r="C51" s="9"/>
      <c r="M51" s="31"/>
    </row>
    <row r="52" spans="1:13" s="30" customFormat="1" ht="25.5" hidden="1" customHeight="1">
      <c r="A52" s="4"/>
      <c r="B52" s="4"/>
      <c r="C52" s="9"/>
      <c r="M52" s="31"/>
    </row>
    <row r="53" spans="1:13" s="30" customFormat="1" ht="25.5" hidden="1" customHeight="1">
      <c r="A53" s="4"/>
      <c r="B53" s="4"/>
      <c r="C53" s="9"/>
      <c r="M53" s="31"/>
    </row>
    <row r="54" spans="1:13" s="30" customFormat="1" ht="25.5" hidden="1" customHeight="1">
      <c r="A54" s="4"/>
      <c r="B54" s="4"/>
      <c r="C54" s="9"/>
      <c r="M54" s="31"/>
    </row>
    <row r="55" spans="1:13" s="30" customFormat="1" ht="25.5" hidden="1" customHeight="1">
      <c r="A55" s="4"/>
      <c r="B55" s="4"/>
      <c r="C55" s="6"/>
      <c r="M55" s="31"/>
    </row>
    <row r="56" spans="1:13" s="30" customFormat="1" ht="25.5" hidden="1" customHeight="1">
      <c r="A56" s="4"/>
      <c r="B56" s="4"/>
      <c r="C56" s="9"/>
      <c r="M56" s="31"/>
    </row>
    <row r="57" spans="1:13" s="30" customFormat="1" ht="25.5" hidden="1" customHeight="1">
      <c r="A57" s="4"/>
      <c r="B57" s="4"/>
      <c r="C57" s="9"/>
      <c r="M57" s="31"/>
    </row>
    <row r="58" spans="1:13" s="30" customFormat="1" ht="25.5" hidden="1" customHeight="1">
      <c r="A58" s="4"/>
      <c r="B58" s="4"/>
      <c r="C58" s="6"/>
      <c r="M58" s="31"/>
    </row>
    <row r="59" spans="1:13" s="30" customFormat="1" ht="25.5" hidden="1" customHeight="1">
      <c r="A59" s="4"/>
      <c r="B59" s="4"/>
      <c r="C59" s="9"/>
      <c r="M59" s="31"/>
    </row>
    <row r="60" spans="1:13" s="30" customFormat="1" ht="25.5" hidden="1" customHeight="1">
      <c r="A60" s="4"/>
      <c r="B60" s="4"/>
      <c r="C60" s="9"/>
      <c r="M60" s="31"/>
    </row>
    <row r="61" spans="1:13" s="30" customFormat="1" ht="25.5" hidden="1" customHeight="1">
      <c r="A61" s="4"/>
      <c r="B61" s="4"/>
      <c r="C61" s="9"/>
      <c r="M61" s="31"/>
    </row>
    <row r="62" spans="1:13" s="30" customFormat="1" ht="25.5" hidden="1" customHeight="1">
      <c r="A62" s="4"/>
      <c r="B62" s="4"/>
      <c r="C62" s="9"/>
      <c r="M62" s="31"/>
    </row>
    <row r="63" spans="1:13" s="30" customFormat="1" ht="25.5" hidden="1" customHeight="1">
      <c r="A63" s="4"/>
      <c r="B63" s="4"/>
      <c r="C63" s="9"/>
      <c r="M63" s="31"/>
    </row>
    <row r="64" spans="1:13" s="30" customFormat="1" ht="25.5" hidden="1" customHeight="1">
      <c r="A64" s="4"/>
      <c r="B64" s="4"/>
      <c r="C64" s="6"/>
      <c r="M64" s="31"/>
    </row>
    <row r="65" spans="1:13" s="30" customFormat="1" ht="25.5" hidden="1" customHeight="1">
      <c r="A65" s="4"/>
      <c r="B65" s="4"/>
      <c r="C65" s="9"/>
      <c r="M65" s="31"/>
    </row>
    <row r="66" spans="1:13" s="30" customFormat="1" ht="25.5" hidden="1" customHeight="1">
      <c r="A66" s="4"/>
      <c r="B66" s="4"/>
      <c r="C66" s="9"/>
      <c r="M66" s="31"/>
    </row>
    <row r="67" spans="1:13" s="30" customFormat="1" ht="25.5" hidden="1" customHeight="1">
      <c r="A67" s="4"/>
      <c r="B67" s="4"/>
      <c r="C67" s="9"/>
      <c r="M67" s="31"/>
    </row>
    <row r="68" spans="1:13" s="30" customFormat="1" ht="25.5" hidden="1" customHeight="1">
      <c r="A68" s="4"/>
      <c r="B68" s="4"/>
      <c r="C68" s="6"/>
      <c r="M68" s="31"/>
    </row>
    <row r="69" spans="1:13" s="30" customFormat="1" ht="25.5" hidden="1" customHeight="1">
      <c r="A69" s="4"/>
      <c r="B69" s="4"/>
      <c r="C69" s="9"/>
      <c r="M69" s="31"/>
    </row>
    <row r="70" spans="1:13" s="30" customFormat="1" ht="25.5" hidden="1" customHeight="1">
      <c r="A70" s="4"/>
      <c r="B70" s="4"/>
      <c r="C70" s="9"/>
      <c r="M70" s="31"/>
    </row>
    <row r="71" spans="1:13" s="30" customFormat="1" ht="25.5" hidden="1" customHeight="1">
      <c r="A71" s="4"/>
      <c r="B71" s="4"/>
      <c r="C71" s="9"/>
      <c r="M71" s="31"/>
    </row>
    <row r="72" spans="1:13" s="30" customFormat="1" ht="25.5" hidden="1" customHeight="1">
      <c r="A72" s="4"/>
      <c r="B72" s="4"/>
      <c r="C72" s="9"/>
      <c r="M72" s="31"/>
    </row>
    <row r="73" spans="1:13" s="30" customFormat="1" ht="25.5" hidden="1" customHeight="1">
      <c r="A73" s="4"/>
      <c r="B73" s="4"/>
      <c r="C73" s="9"/>
      <c r="M73" s="31"/>
    </row>
    <row r="74" spans="1:13" s="30" customFormat="1" ht="25.5" hidden="1" customHeight="1">
      <c r="A74" s="4"/>
      <c r="B74" s="4"/>
      <c r="C74" s="9"/>
      <c r="M74" s="31"/>
    </row>
    <row r="75" spans="1:13" s="30" customFormat="1" ht="25.5" hidden="1" customHeight="1">
      <c r="A75" s="4"/>
      <c r="B75" s="4"/>
      <c r="C75" s="9"/>
      <c r="M75" s="31"/>
    </row>
    <row r="76" spans="1:13" s="30" customFormat="1" ht="25.5" hidden="1" customHeight="1">
      <c r="A76" s="4"/>
      <c r="B76" s="4"/>
      <c r="C76" s="9"/>
      <c r="M76" s="31"/>
    </row>
    <row r="77" spans="1:13" s="30" customFormat="1" ht="25.5" hidden="1" customHeight="1">
      <c r="A77" s="4"/>
      <c r="B77" s="4"/>
      <c r="C77" s="9"/>
      <c r="M77" s="31"/>
    </row>
    <row r="78" spans="1:13" s="30" customFormat="1" ht="25.5" hidden="1" customHeight="1">
      <c r="A78" s="4"/>
      <c r="B78" s="4"/>
      <c r="C78" s="6"/>
      <c r="M78" s="31"/>
    </row>
    <row r="79" spans="1:13" s="30" customFormat="1" ht="25.5" hidden="1" customHeight="1">
      <c r="A79" s="4"/>
      <c r="B79" s="4"/>
      <c r="C79" s="6"/>
      <c r="M79" s="31"/>
    </row>
    <row r="80" spans="1:13" s="30" customFormat="1" ht="25.5" hidden="1" customHeight="1">
      <c r="A80" s="4"/>
      <c r="B80" s="4"/>
      <c r="C80" s="9"/>
      <c r="M80" s="31"/>
    </row>
    <row r="81" spans="1:13" s="30" customFormat="1" ht="25.5" hidden="1" customHeight="1">
      <c r="A81" s="4"/>
      <c r="B81" s="4"/>
      <c r="C81" s="9"/>
      <c r="M81" s="31"/>
    </row>
    <row r="82" spans="1:13" s="30" customFormat="1" ht="25.5" hidden="1" customHeight="1">
      <c r="A82" s="4"/>
      <c r="B82" s="4"/>
      <c r="C82" s="9"/>
      <c r="M82" s="31"/>
    </row>
    <row r="83" spans="1:13" s="30" customFormat="1" ht="25.5" hidden="1" customHeight="1">
      <c r="A83" s="4"/>
      <c r="B83" s="4"/>
      <c r="C83" s="9"/>
      <c r="M83" s="31"/>
    </row>
    <row r="84" spans="1:13" s="30" customFormat="1" ht="25.5" hidden="1" customHeight="1">
      <c r="A84" s="4"/>
      <c r="B84" s="4"/>
      <c r="C84" s="9"/>
      <c r="M84" s="31"/>
    </row>
    <row r="85" spans="1:13" s="30" customFormat="1" ht="25.5" hidden="1" customHeight="1">
      <c r="A85" s="4"/>
      <c r="B85" s="4"/>
      <c r="C85" s="9"/>
      <c r="M85" s="31"/>
    </row>
    <row r="86" spans="1:13" s="30" customFormat="1" ht="25.5" hidden="1" customHeight="1">
      <c r="A86" s="4"/>
      <c r="B86" s="4"/>
      <c r="C86" s="9"/>
      <c r="M86" s="31"/>
    </row>
    <row r="87" spans="1:13" s="30" customFormat="1" ht="25.5" hidden="1" customHeight="1">
      <c r="A87" s="4"/>
      <c r="B87" s="4"/>
      <c r="C87" s="9"/>
      <c r="M87" s="31"/>
    </row>
    <row r="88" spans="1:13" s="30" customFormat="1" ht="25.5" hidden="1" customHeight="1">
      <c r="A88" s="4"/>
      <c r="B88" s="4"/>
      <c r="C88" s="9"/>
      <c r="M88" s="31"/>
    </row>
    <row r="89" spans="1:13" s="30" customFormat="1" ht="25.5" hidden="1" customHeight="1">
      <c r="A89" s="4"/>
      <c r="B89" s="4"/>
      <c r="C89" s="6"/>
      <c r="M89" s="31"/>
    </row>
    <row r="90" spans="1:13" s="30" customFormat="1" ht="25.5" hidden="1" customHeight="1">
      <c r="A90" s="4"/>
      <c r="B90" s="4"/>
      <c r="C90" s="9"/>
      <c r="M90" s="31"/>
    </row>
    <row r="91" spans="1:13" s="30" customFormat="1" ht="25.5" hidden="1" customHeight="1">
      <c r="A91" s="4"/>
      <c r="B91" s="4"/>
      <c r="C91" s="9"/>
      <c r="M91" s="31"/>
    </row>
    <row r="92" spans="1:13" s="30" customFormat="1" ht="25.5" hidden="1" customHeight="1">
      <c r="A92" s="4"/>
      <c r="B92" s="4"/>
      <c r="C92" s="9"/>
      <c r="M92" s="31"/>
    </row>
    <row r="93" spans="1:13" s="30" customFormat="1" ht="25.5" hidden="1" customHeight="1">
      <c r="A93" s="4"/>
      <c r="B93" s="4"/>
      <c r="C93" s="9"/>
      <c r="M93" s="31"/>
    </row>
    <row r="94" spans="1:13" s="30" customFormat="1" ht="25.5" hidden="1" customHeight="1">
      <c r="A94" s="4"/>
      <c r="B94" s="4"/>
      <c r="C94" s="9"/>
      <c r="M94" s="31"/>
    </row>
    <row r="95" spans="1:13" s="30" customFormat="1" ht="25.5" hidden="1" customHeight="1">
      <c r="A95" s="4"/>
      <c r="B95" s="4"/>
      <c r="C95" s="9"/>
      <c r="M95" s="31"/>
    </row>
    <row r="96" spans="1:13" s="30" customFormat="1" ht="25.5" hidden="1" customHeight="1">
      <c r="A96" s="4"/>
      <c r="B96" s="4"/>
      <c r="C96" s="9"/>
      <c r="M96" s="31"/>
    </row>
    <row r="97" spans="1:13" s="30" customFormat="1" ht="25.5" hidden="1" customHeight="1">
      <c r="A97" s="4"/>
      <c r="B97" s="4"/>
      <c r="C97" s="9"/>
      <c r="M97" s="31"/>
    </row>
    <row r="98" spans="1:13" s="30" customFormat="1" ht="25.5" hidden="1" customHeight="1">
      <c r="A98" s="4"/>
      <c r="B98" s="4"/>
      <c r="C98" s="9"/>
      <c r="M98" s="31"/>
    </row>
    <row r="99" spans="1:13" s="30" customFormat="1" ht="25.5" hidden="1" customHeight="1">
      <c r="A99" s="4"/>
      <c r="B99" s="4"/>
      <c r="C99" s="6"/>
      <c r="M99" s="31"/>
    </row>
    <row r="100" spans="1:13" s="30" customFormat="1" ht="25.5" hidden="1" customHeight="1">
      <c r="A100" s="4"/>
      <c r="B100" s="4"/>
      <c r="C100" s="9"/>
      <c r="M100" s="31"/>
    </row>
    <row r="101" spans="1:13" s="30" customFormat="1" ht="25.5" hidden="1" customHeight="1">
      <c r="A101" s="4"/>
      <c r="B101" s="4"/>
      <c r="C101" s="9"/>
      <c r="M101" s="31"/>
    </row>
    <row r="102" spans="1:13" s="30" customFormat="1" ht="25.5" hidden="1" customHeight="1">
      <c r="A102" s="4"/>
      <c r="B102" s="4"/>
      <c r="C102" s="9"/>
      <c r="M102" s="31"/>
    </row>
    <row r="103" spans="1:13" s="30" customFormat="1" ht="25.5" hidden="1" customHeight="1">
      <c r="A103" s="4"/>
      <c r="B103" s="4"/>
      <c r="C103" s="9"/>
      <c r="M103" s="31"/>
    </row>
    <row r="104" spans="1:13" s="30" customFormat="1" ht="25.5" hidden="1" customHeight="1">
      <c r="A104" s="4"/>
      <c r="B104" s="4"/>
      <c r="C104" s="9"/>
      <c r="M104" s="31"/>
    </row>
    <row r="105" spans="1:13" s="30" customFormat="1" ht="25.5" hidden="1" customHeight="1">
      <c r="A105" s="4"/>
      <c r="B105" s="4"/>
      <c r="C105" s="9"/>
      <c r="M105" s="31"/>
    </row>
    <row r="106" spans="1:13" s="30" customFormat="1" ht="25.5" hidden="1" customHeight="1">
      <c r="A106" s="4"/>
      <c r="B106" s="4"/>
      <c r="C106" s="9"/>
      <c r="M106" s="31"/>
    </row>
    <row r="107" spans="1:13" s="30" customFormat="1" ht="25.5" hidden="1" customHeight="1">
      <c r="A107" s="4"/>
      <c r="B107" s="4"/>
      <c r="C107" s="9"/>
      <c r="M107" s="31"/>
    </row>
    <row r="108" spans="1:13" s="30" customFormat="1" ht="25.5" hidden="1" customHeight="1">
      <c r="A108" s="4"/>
      <c r="B108" s="4"/>
      <c r="C108" s="9"/>
      <c r="M108" s="31"/>
    </row>
    <row r="109" spans="1:13" s="30" customFormat="1" ht="25.5" hidden="1" customHeight="1">
      <c r="A109" s="4"/>
      <c r="B109" s="4"/>
      <c r="C109" s="6"/>
      <c r="M109" s="31"/>
    </row>
    <row r="110" spans="1:13" s="30" customFormat="1" ht="25.5" hidden="1" customHeight="1">
      <c r="A110" s="4"/>
      <c r="B110" s="4"/>
      <c r="C110" s="9"/>
      <c r="M110" s="31"/>
    </row>
    <row r="111" spans="1:13" s="30" customFormat="1" ht="25.5" hidden="1" customHeight="1">
      <c r="A111" s="4"/>
      <c r="B111" s="4"/>
      <c r="C111" s="9"/>
      <c r="M111" s="31"/>
    </row>
    <row r="112" spans="1:13" s="30" customFormat="1" ht="25.5" hidden="1" customHeight="1">
      <c r="A112" s="4"/>
      <c r="B112" s="4"/>
      <c r="C112" s="9"/>
      <c r="M112" s="31"/>
    </row>
    <row r="113" spans="1:13" s="30" customFormat="1" ht="25.5" hidden="1" customHeight="1">
      <c r="A113" s="4"/>
      <c r="B113" s="4"/>
      <c r="C113" s="9"/>
      <c r="M113" s="31"/>
    </row>
    <row r="114" spans="1:13" s="30" customFormat="1" ht="25.5" hidden="1" customHeight="1">
      <c r="A114" s="4"/>
      <c r="B114" s="4"/>
      <c r="C114" s="9"/>
      <c r="M114" s="31"/>
    </row>
    <row r="115" spans="1:13" s="30" customFormat="1" ht="25.5" hidden="1" customHeight="1">
      <c r="A115" s="4"/>
      <c r="B115" s="4"/>
      <c r="C115" s="9"/>
      <c r="M115" s="31"/>
    </row>
    <row r="116" spans="1:13" s="30" customFormat="1" ht="25.5" hidden="1" customHeight="1">
      <c r="A116" s="4"/>
      <c r="B116" s="4"/>
      <c r="C116" s="9"/>
      <c r="M116" s="31"/>
    </row>
    <row r="117" spans="1:13" s="30" customFormat="1" ht="25.5" hidden="1" customHeight="1">
      <c r="A117" s="4"/>
      <c r="B117" s="4"/>
      <c r="C117" s="9"/>
      <c r="M117" s="31"/>
    </row>
    <row r="118" spans="1:13" s="30" customFormat="1" ht="25.5" hidden="1" customHeight="1">
      <c r="A118" s="4"/>
      <c r="B118" s="4"/>
      <c r="C118" s="9"/>
      <c r="M118" s="31"/>
    </row>
    <row r="119" spans="1:13" s="30" customFormat="1" ht="25.5" hidden="1" customHeight="1">
      <c r="A119" s="4"/>
      <c r="B119" s="4"/>
      <c r="C119" s="6"/>
      <c r="M119" s="31"/>
    </row>
    <row r="120" spans="1:13" s="30" customFormat="1" ht="25.5" hidden="1" customHeight="1">
      <c r="A120" s="4"/>
      <c r="B120" s="4"/>
      <c r="C120" s="9"/>
      <c r="M120" s="31"/>
    </row>
    <row r="121" spans="1:13" s="30" customFormat="1" ht="25.5" hidden="1" customHeight="1">
      <c r="A121" s="4"/>
      <c r="B121" s="4"/>
      <c r="C121" s="9"/>
      <c r="M121" s="31"/>
    </row>
    <row r="122" spans="1:13" s="30" customFormat="1" ht="25.5" hidden="1" customHeight="1">
      <c r="A122" s="4"/>
      <c r="B122" s="4"/>
      <c r="C122" s="9"/>
      <c r="M122" s="31"/>
    </row>
    <row r="123" spans="1:13" s="30" customFormat="1" ht="25.5" hidden="1" customHeight="1">
      <c r="A123" s="4"/>
      <c r="B123" s="4"/>
      <c r="C123" s="9"/>
      <c r="M123" s="31"/>
    </row>
    <row r="124" spans="1:13" s="30" customFormat="1" ht="25.5" hidden="1" customHeight="1">
      <c r="A124" s="4"/>
      <c r="B124" s="4"/>
      <c r="C124" s="9"/>
      <c r="M124" s="31"/>
    </row>
    <row r="125" spans="1:13" s="30" customFormat="1" ht="25.5" hidden="1" customHeight="1">
      <c r="A125" s="4"/>
      <c r="B125" s="4"/>
      <c r="C125" s="9"/>
      <c r="M125" s="31"/>
    </row>
    <row r="126" spans="1:13" s="30" customFormat="1" ht="25.5" hidden="1" customHeight="1">
      <c r="A126" s="4"/>
      <c r="B126" s="4"/>
      <c r="C126" s="9"/>
      <c r="M126" s="31"/>
    </row>
    <row r="127" spans="1:13" s="30" customFormat="1" ht="25.5" hidden="1" customHeight="1">
      <c r="A127" s="4"/>
      <c r="B127" s="4"/>
      <c r="C127" s="9"/>
      <c r="M127" s="31"/>
    </row>
    <row r="128" spans="1:13" s="30" customFormat="1" ht="25.5" hidden="1" customHeight="1">
      <c r="A128" s="4"/>
      <c r="B128" s="4"/>
      <c r="C128" s="9"/>
      <c r="M128" s="31"/>
    </row>
    <row r="129" spans="1:13" s="30" customFormat="1" ht="25.5" hidden="1" customHeight="1">
      <c r="A129" s="4"/>
      <c r="B129" s="4"/>
      <c r="C129" s="6"/>
      <c r="M129" s="31"/>
    </row>
    <row r="130" spans="1:13" s="30" customFormat="1" ht="25.5" hidden="1" customHeight="1">
      <c r="A130" s="4"/>
      <c r="B130" s="4"/>
      <c r="C130" s="9"/>
      <c r="M130" s="31"/>
    </row>
    <row r="131" spans="1:13" s="30" customFormat="1" ht="25.5" hidden="1" customHeight="1">
      <c r="A131" s="4"/>
      <c r="B131" s="4"/>
      <c r="C131" s="9"/>
      <c r="M131" s="31"/>
    </row>
    <row r="132" spans="1:13" s="30" customFormat="1" ht="25.5" hidden="1" customHeight="1">
      <c r="A132" s="4"/>
      <c r="B132" s="4"/>
      <c r="C132" s="9"/>
      <c r="M132" s="31"/>
    </row>
    <row r="133" spans="1:13" s="30" customFormat="1" ht="25.5" hidden="1" customHeight="1">
      <c r="A133" s="4"/>
      <c r="B133" s="4"/>
      <c r="C133" s="9"/>
      <c r="M133" s="31"/>
    </row>
    <row r="134" spans="1:13" s="30" customFormat="1" ht="25.5" hidden="1" customHeight="1">
      <c r="A134" s="4"/>
      <c r="B134" s="4"/>
      <c r="C134" s="9"/>
      <c r="M134" s="31"/>
    </row>
    <row r="135" spans="1:13" s="30" customFormat="1" ht="25.5" hidden="1" customHeight="1">
      <c r="A135" s="4"/>
      <c r="B135" s="4"/>
      <c r="C135" s="9"/>
      <c r="M135" s="31"/>
    </row>
    <row r="136" spans="1:13" s="30" customFormat="1" ht="25.5" hidden="1" customHeight="1">
      <c r="A136" s="4"/>
      <c r="B136" s="4"/>
      <c r="C136" s="9"/>
      <c r="M136" s="31"/>
    </row>
    <row r="137" spans="1:13" s="30" customFormat="1" ht="25.5" hidden="1" customHeight="1">
      <c r="A137" s="4"/>
      <c r="B137" s="4"/>
      <c r="C137" s="6"/>
      <c r="M137" s="31"/>
    </row>
    <row r="138" spans="1:13" s="30" customFormat="1" ht="25.5" hidden="1" customHeight="1">
      <c r="A138" s="4"/>
      <c r="B138" s="4"/>
      <c r="C138" s="9"/>
      <c r="M138" s="31"/>
    </row>
    <row r="139" spans="1:13" s="30" customFormat="1" ht="25.5" hidden="1" customHeight="1">
      <c r="A139" s="4"/>
      <c r="B139" s="4"/>
      <c r="C139" s="9"/>
      <c r="M139" s="31"/>
    </row>
    <row r="140" spans="1:13" s="30" customFormat="1" ht="25.5" hidden="1" customHeight="1">
      <c r="A140" s="4"/>
      <c r="B140" s="4"/>
      <c r="C140" s="9"/>
      <c r="M140" s="31"/>
    </row>
    <row r="141" spans="1:13" s="30" customFormat="1" ht="25.5" hidden="1" customHeight="1">
      <c r="A141" s="4"/>
      <c r="B141" s="4"/>
      <c r="C141" s="9"/>
      <c r="M141" s="31"/>
    </row>
    <row r="142" spans="1:13" s="30" customFormat="1" ht="25.5" hidden="1" customHeight="1">
      <c r="A142" s="4"/>
      <c r="B142" s="4"/>
      <c r="C142" s="9"/>
      <c r="M142" s="31"/>
    </row>
    <row r="143" spans="1:13" s="30" customFormat="1" ht="25.5" hidden="1" customHeight="1">
      <c r="A143" s="4"/>
      <c r="B143" s="4"/>
      <c r="C143" s="9"/>
      <c r="M143" s="31"/>
    </row>
    <row r="144" spans="1:13" s="30" customFormat="1" ht="25.5" hidden="1" customHeight="1">
      <c r="A144" s="4"/>
      <c r="B144" s="4"/>
      <c r="C144" s="9"/>
      <c r="M144" s="31"/>
    </row>
    <row r="145" spans="1:13" s="30" customFormat="1" ht="25.5" hidden="1" customHeight="1">
      <c r="A145" s="4"/>
      <c r="B145" s="4"/>
      <c r="C145" s="9"/>
      <c r="M145" s="31"/>
    </row>
    <row r="146" spans="1:13" s="30" customFormat="1" ht="25.5" hidden="1" customHeight="1">
      <c r="A146" s="4"/>
      <c r="B146" s="4"/>
      <c r="C146" s="9"/>
      <c r="M146" s="31"/>
    </row>
    <row r="147" spans="1:13" s="30" customFormat="1" ht="25.5" hidden="1" customHeight="1">
      <c r="A147" s="4"/>
      <c r="B147" s="4"/>
      <c r="C147" s="6"/>
      <c r="M147" s="31"/>
    </row>
    <row r="148" spans="1:13" s="30" customFormat="1" ht="25.5" hidden="1" customHeight="1">
      <c r="A148" s="4"/>
      <c r="B148" s="4"/>
      <c r="C148" s="9"/>
      <c r="M148" s="31"/>
    </row>
    <row r="149" spans="1:13" s="30" customFormat="1" ht="25.5" hidden="1" customHeight="1">
      <c r="A149" s="4"/>
      <c r="B149" s="4"/>
      <c r="C149" s="9"/>
      <c r="M149" s="31"/>
    </row>
    <row r="150" spans="1:13" s="30" customFormat="1" ht="25.5" hidden="1" customHeight="1">
      <c r="A150" s="4"/>
      <c r="B150" s="4"/>
      <c r="C150" s="9"/>
      <c r="M150" s="31"/>
    </row>
    <row r="151" spans="1:13" s="30" customFormat="1" ht="25.5" hidden="1" customHeight="1">
      <c r="A151" s="4"/>
      <c r="B151" s="4"/>
      <c r="C151" s="9"/>
      <c r="M151" s="31"/>
    </row>
    <row r="152" spans="1:13" s="30" customFormat="1" ht="25.5" hidden="1" customHeight="1">
      <c r="A152" s="4"/>
      <c r="B152" s="4"/>
      <c r="C152" s="9"/>
      <c r="M152" s="31"/>
    </row>
    <row r="153" spans="1:13" s="30" customFormat="1" ht="25.5" hidden="1" customHeight="1">
      <c r="A153" s="4"/>
      <c r="B153" s="4"/>
      <c r="C153" s="6"/>
      <c r="M153" s="31"/>
    </row>
    <row r="154" spans="1:13" s="30" customFormat="1" ht="25.5" hidden="1" customHeight="1">
      <c r="A154" s="4"/>
      <c r="B154" s="4"/>
      <c r="C154" s="9"/>
      <c r="M154" s="31"/>
    </row>
    <row r="155" spans="1:13" s="30" customFormat="1" ht="25.5" hidden="1" customHeight="1">
      <c r="A155" s="4"/>
      <c r="B155" s="4"/>
      <c r="C155" s="9"/>
      <c r="M155" s="31"/>
    </row>
    <row r="156" spans="1:13" s="30" customFormat="1" ht="25.5" hidden="1" customHeight="1">
      <c r="A156" s="4"/>
      <c r="B156" s="4"/>
      <c r="C156" s="9"/>
      <c r="M156" s="31"/>
    </row>
    <row r="157" spans="1:13" s="30" customFormat="1" ht="25.5" hidden="1" customHeight="1">
      <c r="A157" s="4"/>
      <c r="B157" s="4"/>
      <c r="C157" s="9"/>
      <c r="M157" s="31"/>
    </row>
    <row r="158" spans="1:13" s="30" customFormat="1" ht="25.5" hidden="1" customHeight="1">
      <c r="A158" s="4"/>
      <c r="B158" s="4"/>
      <c r="C158" s="9"/>
      <c r="M158" s="31"/>
    </row>
    <row r="159" spans="1:13" s="30" customFormat="1" ht="25.5" hidden="1" customHeight="1">
      <c r="A159" s="4"/>
      <c r="B159" s="4"/>
      <c r="C159" s="9"/>
      <c r="M159" s="31"/>
    </row>
    <row r="160" spans="1:13" s="30" customFormat="1" ht="25.5" hidden="1" customHeight="1">
      <c r="A160" s="4"/>
      <c r="B160" s="4"/>
      <c r="C160" s="9"/>
      <c r="M160" s="31"/>
    </row>
    <row r="161" spans="1:13" s="30" customFormat="1" ht="25.5" hidden="1" customHeight="1">
      <c r="A161" s="4"/>
      <c r="B161" s="4"/>
      <c r="C161" s="6"/>
      <c r="M161" s="31"/>
    </row>
    <row r="162" spans="1:13" s="30" customFormat="1" ht="25.5" hidden="1" customHeight="1">
      <c r="A162" s="4"/>
      <c r="B162" s="4"/>
      <c r="C162" s="9"/>
      <c r="M162" s="31"/>
    </row>
    <row r="163" spans="1:13" s="30" customFormat="1" ht="25.5" hidden="1" customHeight="1">
      <c r="A163" s="4"/>
      <c r="B163" s="4"/>
      <c r="C163" s="9"/>
      <c r="M163" s="31"/>
    </row>
    <row r="164" spans="1:13" s="30" customFormat="1" ht="25.5" hidden="1" customHeight="1">
      <c r="A164" s="4"/>
      <c r="B164" s="4"/>
      <c r="C164" s="9"/>
      <c r="M164" s="31"/>
    </row>
    <row r="165" spans="1:13" s="30" customFormat="1" ht="25.5" hidden="1" customHeight="1">
      <c r="A165" s="4"/>
      <c r="B165" s="4"/>
      <c r="C165" s="9"/>
      <c r="M165" s="31"/>
    </row>
    <row r="166" spans="1:13" s="30" customFormat="1" ht="25.5" hidden="1" customHeight="1">
      <c r="A166" s="4"/>
      <c r="B166" s="4"/>
      <c r="C166" s="9"/>
      <c r="M166" s="31"/>
    </row>
    <row r="167" spans="1:13" s="30" customFormat="1" ht="25.5" hidden="1" customHeight="1">
      <c r="A167" s="4"/>
      <c r="B167" s="4"/>
      <c r="C167" s="9"/>
      <c r="M167" s="31"/>
    </row>
    <row r="168" spans="1:13" s="30" customFormat="1" ht="25.5" hidden="1" customHeight="1">
      <c r="A168" s="4"/>
      <c r="B168" s="4"/>
      <c r="C168" s="9"/>
      <c r="M168" s="31"/>
    </row>
    <row r="169" spans="1:13" s="30" customFormat="1" ht="25.5" hidden="1" customHeight="1">
      <c r="A169" s="4"/>
      <c r="B169" s="4"/>
      <c r="C169" s="9"/>
      <c r="M169" s="31"/>
    </row>
    <row r="170" spans="1:13" s="30" customFormat="1" ht="25.5" hidden="1" customHeight="1">
      <c r="A170" s="4"/>
      <c r="B170" s="4"/>
      <c r="C170" s="9"/>
      <c r="M170" s="31"/>
    </row>
    <row r="171" spans="1:13" s="30" customFormat="1" ht="25.5" hidden="1" customHeight="1">
      <c r="A171" s="4"/>
      <c r="B171" s="4"/>
      <c r="C171" s="9"/>
      <c r="M171" s="31"/>
    </row>
    <row r="172" spans="1:13" s="30" customFormat="1" ht="25.5" hidden="1" customHeight="1">
      <c r="A172" s="4"/>
      <c r="B172" s="4"/>
      <c r="C172" s="6"/>
      <c r="M172" s="31"/>
    </row>
    <row r="173" spans="1:13" s="30" customFormat="1" ht="25.5" hidden="1" customHeight="1">
      <c r="A173" s="4"/>
      <c r="B173" s="4"/>
      <c r="C173" s="9"/>
      <c r="M173" s="31"/>
    </row>
    <row r="174" spans="1:13" s="30" customFormat="1" ht="25.5" hidden="1" customHeight="1">
      <c r="A174" s="4"/>
      <c r="B174" s="4"/>
      <c r="C174" s="9"/>
      <c r="M174" s="31"/>
    </row>
    <row r="175" spans="1:13" s="30" customFormat="1" ht="25.5" hidden="1" customHeight="1">
      <c r="A175" s="4"/>
      <c r="B175" s="4"/>
      <c r="C175" s="9"/>
      <c r="M175" s="31"/>
    </row>
    <row r="176" spans="1:13" s="30" customFormat="1" ht="25.5" hidden="1" customHeight="1">
      <c r="A176" s="4"/>
      <c r="B176" s="4"/>
      <c r="C176" s="9"/>
      <c r="M176" s="31"/>
    </row>
    <row r="177" spans="1:13" s="30" customFormat="1" ht="25.5" hidden="1" customHeight="1">
      <c r="A177" s="4"/>
      <c r="B177" s="4"/>
      <c r="C177" s="9"/>
      <c r="M177" s="31"/>
    </row>
    <row r="178" spans="1:13" s="30" customFormat="1" ht="25.5" hidden="1" customHeight="1">
      <c r="A178" s="4"/>
      <c r="B178" s="4"/>
      <c r="C178" s="6"/>
      <c r="M178" s="31"/>
    </row>
    <row r="179" spans="1:13" s="30" customFormat="1" ht="25.5" hidden="1" customHeight="1">
      <c r="A179" s="4"/>
      <c r="B179" s="4"/>
      <c r="C179" s="9"/>
      <c r="M179" s="31"/>
    </row>
    <row r="180" spans="1:13" s="30" customFormat="1" ht="25.5" hidden="1" customHeight="1">
      <c r="A180" s="4"/>
      <c r="B180" s="4"/>
      <c r="C180" s="9"/>
      <c r="M180" s="31"/>
    </row>
    <row r="181" spans="1:13" s="30" customFormat="1" ht="25.5" hidden="1" customHeight="1">
      <c r="A181" s="4"/>
      <c r="B181" s="4"/>
      <c r="C181" s="9"/>
      <c r="M181" s="31"/>
    </row>
    <row r="182" spans="1:13" s="30" customFormat="1" ht="25.5" hidden="1" customHeight="1">
      <c r="A182" s="4"/>
      <c r="B182" s="4"/>
      <c r="C182" s="9"/>
      <c r="M182" s="31"/>
    </row>
    <row r="183" spans="1:13" s="30" customFormat="1" ht="25.5" hidden="1" customHeight="1">
      <c r="A183" s="4"/>
      <c r="B183" s="4"/>
      <c r="C183" s="9"/>
      <c r="M183" s="31"/>
    </row>
    <row r="184" spans="1:13" s="30" customFormat="1" ht="25.5" hidden="1" customHeight="1">
      <c r="A184" s="4"/>
      <c r="B184" s="4"/>
      <c r="C184" s="9"/>
      <c r="M184" s="31"/>
    </row>
    <row r="185" spans="1:13" s="30" customFormat="1" ht="25.5" hidden="1" customHeight="1">
      <c r="A185" s="4"/>
      <c r="B185" s="4"/>
      <c r="C185" s="9"/>
      <c r="M185" s="31"/>
    </row>
    <row r="186" spans="1:13" s="30" customFormat="1" ht="25.5" hidden="1" customHeight="1">
      <c r="A186" s="4"/>
      <c r="B186" s="4"/>
      <c r="C186" s="6"/>
      <c r="M186" s="31"/>
    </row>
    <row r="187" spans="1:13" s="30" customFormat="1" ht="25.5" hidden="1" customHeight="1">
      <c r="A187" s="4"/>
      <c r="B187" s="4"/>
      <c r="C187" s="9"/>
      <c r="M187" s="31"/>
    </row>
    <row r="188" spans="1:13" s="30" customFormat="1" ht="25.5" hidden="1" customHeight="1">
      <c r="A188" s="4"/>
      <c r="B188" s="4"/>
      <c r="C188" s="9"/>
      <c r="M188" s="31"/>
    </row>
    <row r="189" spans="1:13" s="30" customFormat="1" ht="25.5" hidden="1" customHeight="1">
      <c r="A189" s="4"/>
      <c r="B189" s="4"/>
      <c r="C189" s="9"/>
      <c r="M189" s="31"/>
    </row>
    <row r="190" spans="1:13" s="30" customFormat="1" ht="25.5" hidden="1" customHeight="1">
      <c r="A190" s="4"/>
      <c r="B190" s="4"/>
      <c r="C190" s="9"/>
      <c r="M190" s="31"/>
    </row>
    <row r="191" spans="1:13" s="30" customFormat="1" ht="25.5" hidden="1" customHeight="1">
      <c r="A191" s="4"/>
      <c r="B191" s="4"/>
      <c r="C191" s="9"/>
      <c r="M191" s="31"/>
    </row>
    <row r="192" spans="1:13" s="30" customFormat="1" ht="25.5" hidden="1" customHeight="1">
      <c r="A192" s="4"/>
      <c r="B192" s="4"/>
      <c r="C192" s="9"/>
      <c r="M192" s="31"/>
    </row>
    <row r="193" spans="1:13" s="30" customFormat="1" ht="25.5" hidden="1" customHeight="1">
      <c r="A193" s="4"/>
      <c r="B193" s="4"/>
      <c r="C193" s="9"/>
      <c r="M193" s="31"/>
    </row>
    <row r="194" spans="1:13" s="30" customFormat="1" ht="25.5" hidden="1" customHeight="1">
      <c r="A194" s="4"/>
      <c r="B194" s="4"/>
      <c r="C194" s="9"/>
      <c r="M194" s="31"/>
    </row>
    <row r="195" spans="1:13" s="30" customFormat="1" ht="25.5" hidden="1" customHeight="1">
      <c r="A195" s="4"/>
      <c r="B195" s="4"/>
      <c r="C195" s="6"/>
      <c r="M195" s="31"/>
    </row>
    <row r="196" spans="1:13" s="30" customFormat="1" ht="25.5" hidden="1" customHeight="1">
      <c r="A196" s="4"/>
      <c r="B196" s="4"/>
      <c r="C196" s="9"/>
      <c r="M196" s="31"/>
    </row>
    <row r="197" spans="1:13" s="30" customFormat="1" ht="25.5" hidden="1" customHeight="1">
      <c r="A197" s="4"/>
      <c r="B197" s="4"/>
      <c r="C197" s="9"/>
      <c r="M197" s="31"/>
    </row>
    <row r="198" spans="1:13" s="30" customFormat="1" ht="25.5" hidden="1" customHeight="1">
      <c r="A198" s="4"/>
      <c r="B198" s="4"/>
      <c r="C198" s="6"/>
      <c r="M198" s="31"/>
    </row>
    <row r="199" spans="1:13" s="30" customFormat="1" ht="25.5" hidden="1" customHeight="1">
      <c r="A199" s="4"/>
      <c r="B199" s="4"/>
      <c r="C199" s="9"/>
      <c r="M199" s="31"/>
    </row>
    <row r="200" spans="1:13" s="30" customFormat="1" ht="25.5" hidden="1" customHeight="1">
      <c r="A200" s="4"/>
      <c r="B200" s="4"/>
      <c r="C200" s="9"/>
      <c r="M200" s="31"/>
    </row>
    <row r="201" spans="1:13" s="30" customFormat="1" ht="25.5" hidden="1" customHeight="1">
      <c r="A201" s="4"/>
      <c r="B201" s="4"/>
      <c r="C201" s="9"/>
      <c r="M201" s="31"/>
    </row>
    <row r="202" spans="1:13" s="30" customFormat="1" ht="25.5" hidden="1" customHeight="1">
      <c r="A202" s="4"/>
      <c r="B202" s="4"/>
      <c r="C202" s="9"/>
      <c r="M202" s="31"/>
    </row>
    <row r="203" spans="1:13" s="30" customFormat="1" ht="25.5" hidden="1" customHeight="1">
      <c r="A203" s="4"/>
      <c r="B203" s="4"/>
      <c r="C203" s="9"/>
      <c r="M203" s="31"/>
    </row>
    <row r="204" spans="1:13" s="30" customFormat="1" ht="25.5" hidden="1" customHeight="1">
      <c r="A204" s="4"/>
      <c r="B204" s="4"/>
      <c r="C204" s="9"/>
      <c r="M204" s="31"/>
    </row>
    <row r="205" spans="1:13" s="30" customFormat="1" ht="25.5" hidden="1" customHeight="1">
      <c r="A205" s="4"/>
      <c r="B205" s="4"/>
      <c r="C205" s="6"/>
      <c r="M205" s="31"/>
    </row>
    <row r="206" spans="1:13" s="30" customFormat="1" ht="25.5" hidden="1" customHeight="1">
      <c r="A206" s="4"/>
      <c r="B206" s="4"/>
      <c r="C206" s="9"/>
      <c r="M206" s="31"/>
    </row>
    <row r="207" spans="1:13" s="30" customFormat="1" ht="25.5" hidden="1" customHeight="1">
      <c r="A207" s="4"/>
      <c r="B207" s="4"/>
      <c r="C207" s="9"/>
      <c r="M207" s="31"/>
    </row>
    <row r="208" spans="1:13" s="30" customFormat="1" ht="25.5" hidden="1" customHeight="1">
      <c r="A208" s="4"/>
      <c r="B208" s="4"/>
      <c r="C208" s="9"/>
      <c r="M208" s="31"/>
    </row>
    <row r="209" spans="1:13" s="30" customFormat="1" ht="25.5" hidden="1" customHeight="1">
      <c r="A209" s="4"/>
      <c r="B209" s="4"/>
      <c r="C209" s="6"/>
      <c r="M209" s="31"/>
    </row>
    <row r="210" spans="1:13" s="30" customFormat="1" ht="25.5" hidden="1" customHeight="1">
      <c r="A210" s="4"/>
      <c r="B210" s="4"/>
      <c r="C210" s="6"/>
      <c r="M210" s="31"/>
    </row>
    <row r="211" spans="1:13" s="30" customFormat="1" ht="25.5" hidden="1" customHeight="1">
      <c r="A211" s="4"/>
      <c r="B211" s="4"/>
      <c r="C211" s="9"/>
      <c r="M211" s="31"/>
    </row>
    <row r="212" spans="1:13" s="30" customFormat="1" ht="25.5" hidden="1" customHeight="1">
      <c r="A212" s="4"/>
      <c r="B212" s="4"/>
      <c r="C212" s="9"/>
      <c r="M212" s="31"/>
    </row>
    <row r="213" spans="1:13" s="30" customFormat="1" ht="25.5" hidden="1" customHeight="1">
      <c r="A213" s="4"/>
      <c r="B213" s="4"/>
      <c r="C213" s="9"/>
      <c r="M213" s="31"/>
    </row>
    <row r="214" spans="1:13" s="30" customFormat="1" ht="25.5" hidden="1" customHeight="1">
      <c r="A214" s="4"/>
      <c r="B214" s="4"/>
      <c r="C214" s="9"/>
      <c r="M214" s="31"/>
    </row>
    <row r="215" spans="1:13" s="30" customFormat="1" ht="25.5" hidden="1" customHeight="1">
      <c r="A215" s="4"/>
      <c r="B215" s="4"/>
      <c r="C215" s="9"/>
      <c r="M215" s="31"/>
    </row>
    <row r="216" spans="1:13" s="30" customFormat="1" ht="25.5" hidden="1" customHeight="1">
      <c r="A216" s="4"/>
      <c r="B216" s="4"/>
      <c r="C216" s="9"/>
      <c r="M216" s="31"/>
    </row>
    <row r="217" spans="1:13" s="30" customFormat="1" ht="25.5" hidden="1" customHeight="1">
      <c r="A217" s="4"/>
      <c r="B217" s="4"/>
      <c r="C217" s="6"/>
      <c r="M217" s="31"/>
    </row>
    <row r="218" spans="1:13" s="30" customFormat="1" ht="25.5" hidden="1" customHeight="1">
      <c r="A218" s="4"/>
      <c r="B218" s="4"/>
      <c r="C218" s="9"/>
      <c r="M218" s="31"/>
    </row>
    <row r="219" spans="1:13" s="30" customFormat="1" ht="25.5" hidden="1" customHeight="1">
      <c r="A219" s="4"/>
      <c r="B219" s="4"/>
      <c r="C219" s="9"/>
      <c r="M219" s="31"/>
    </row>
    <row r="220" spans="1:13" s="30" customFormat="1" ht="25.5" hidden="1" customHeight="1">
      <c r="A220" s="4"/>
      <c r="B220" s="4"/>
      <c r="C220" s="9"/>
      <c r="M220" s="31"/>
    </row>
    <row r="221" spans="1:13" s="30" customFormat="1" ht="25.5" hidden="1" customHeight="1">
      <c r="A221" s="4"/>
      <c r="B221" s="4"/>
      <c r="C221" s="9"/>
      <c r="M221" s="31"/>
    </row>
    <row r="222" spans="1:13" s="30" customFormat="1" ht="25.5" hidden="1" customHeight="1">
      <c r="A222" s="4"/>
      <c r="B222" s="4"/>
      <c r="C222" s="6"/>
      <c r="M222" s="31"/>
    </row>
    <row r="223" spans="1:13" s="30" customFormat="1" ht="25.5" hidden="1" customHeight="1">
      <c r="A223" s="4"/>
      <c r="B223" s="4"/>
      <c r="C223" s="9"/>
      <c r="M223" s="31"/>
    </row>
    <row r="224" spans="1:13" s="30" customFormat="1" ht="25.5" hidden="1" customHeight="1">
      <c r="A224" s="4"/>
      <c r="B224" s="4"/>
      <c r="C224" s="9"/>
      <c r="M224" s="31"/>
    </row>
    <row r="225" spans="1:13" s="30" customFormat="1" ht="25.5" hidden="1" customHeight="1">
      <c r="A225" s="4"/>
      <c r="B225" s="4"/>
      <c r="C225" s="6"/>
      <c r="M225" s="31"/>
    </row>
    <row r="226" spans="1:13" s="30" customFormat="1" ht="25.5" hidden="1" customHeight="1">
      <c r="A226" s="4"/>
      <c r="B226" s="4"/>
      <c r="C226" s="9"/>
      <c r="M226" s="31"/>
    </row>
    <row r="227" spans="1:13" s="30" customFormat="1" ht="25.5" hidden="1" customHeight="1">
      <c r="A227" s="4"/>
      <c r="B227" s="4"/>
      <c r="C227" s="9"/>
      <c r="M227" s="31"/>
    </row>
    <row r="228" spans="1:13" s="30" customFormat="1" ht="25.5" hidden="1" customHeight="1">
      <c r="A228" s="4"/>
      <c r="B228" s="4"/>
      <c r="C228" s="9"/>
      <c r="M228" s="31"/>
    </row>
    <row r="229" spans="1:13" s="30" customFormat="1" ht="25.5" hidden="1" customHeight="1">
      <c r="A229" s="4"/>
      <c r="B229" s="4"/>
      <c r="C229" s="9"/>
      <c r="M229" s="31"/>
    </row>
    <row r="230" spans="1:13" s="30" customFormat="1" ht="25.5" hidden="1" customHeight="1">
      <c r="A230" s="4"/>
      <c r="B230" s="4"/>
      <c r="C230" s="9"/>
      <c r="M230" s="31"/>
    </row>
    <row r="231" spans="1:13" s="30" customFormat="1" ht="25.5" hidden="1" customHeight="1">
      <c r="A231" s="4"/>
      <c r="B231" s="4"/>
      <c r="C231" s="9"/>
      <c r="M231" s="31"/>
    </row>
    <row r="232" spans="1:13" s="30" customFormat="1" ht="25.5" hidden="1" customHeight="1">
      <c r="A232" s="4"/>
      <c r="B232" s="4"/>
      <c r="C232" s="6"/>
      <c r="M232" s="31"/>
    </row>
    <row r="233" spans="1:13" s="30" customFormat="1" ht="25.5" hidden="1" customHeight="1">
      <c r="A233" s="4"/>
      <c r="B233" s="4"/>
      <c r="C233" s="9"/>
      <c r="M233" s="31"/>
    </row>
    <row r="234" spans="1:13" s="30" customFormat="1" ht="25.5" hidden="1" customHeight="1">
      <c r="A234" s="4"/>
      <c r="B234" s="4"/>
      <c r="C234" s="6"/>
      <c r="M234" s="31"/>
    </row>
    <row r="235" spans="1:13" s="30" customFormat="1" ht="25.5" hidden="1" customHeight="1">
      <c r="A235" s="4"/>
      <c r="B235" s="4"/>
      <c r="C235" s="9"/>
      <c r="M235" s="31"/>
    </row>
    <row r="236" spans="1:13" s="30" customFormat="1" ht="25.5" hidden="1" customHeight="1">
      <c r="A236" s="4"/>
      <c r="B236" s="4"/>
      <c r="C236" s="9"/>
      <c r="M236" s="31"/>
    </row>
    <row r="237" spans="1:13" s="30" customFormat="1" ht="25.5" hidden="1" customHeight="1">
      <c r="A237" s="4"/>
      <c r="B237" s="4"/>
      <c r="C237" s="9"/>
      <c r="M237" s="31"/>
    </row>
    <row r="238" spans="1:13" s="30" customFormat="1" ht="25.5" hidden="1" customHeight="1">
      <c r="A238" s="4"/>
      <c r="B238" s="4"/>
      <c r="C238" s="9"/>
      <c r="M238" s="31"/>
    </row>
    <row r="239" spans="1:13" s="30" customFormat="1" ht="25.5" hidden="1" customHeight="1">
      <c r="A239" s="4"/>
      <c r="B239" s="4"/>
      <c r="C239" s="9"/>
      <c r="M239" s="31"/>
    </row>
    <row r="240" spans="1:13" s="30" customFormat="1" ht="25.5" hidden="1" customHeight="1">
      <c r="A240" s="4"/>
      <c r="B240" s="4"/>
      <c r="C240" s="9"/>
      <c r="M240" s="31"/>
    </row>
    <row r="241" spans="1:13" s="30" customFormat="1" ht="25.5" hidden="1" customHeight="1">
      <c r="A241" s="4"/>
      <c r="B241" s="4"/>
      <c r="C241" s="9"/>
      <c r="M241" s="31"/>
    </row>
    <row r="242" spans="1:13" s="30" customFormat="1" ht="25.5" hidden="1" customHeight="1">
      <c r="A242" s="4"/>
      <c r="B242" s="4"/>
      <c r="C242" s="9"/>
      <c r="M242" s="31"/>
    </row>
    <row r="243" spans="1:13" s="30" customFormat="1" ht="25.5" hidden="1" customHeight="1">
      <c r="A243" s="4"/>
      <c r="B243" s="4"/>
      <c r="C243" s="6"/>
      <c r="M243" s="31"/>
    </row>
    <row r="244" spans="1:13" s="30" customFormat="1" ht="25.5" hidden="1" customHeight="1">
      <c r="A244" s="4"/>
      <c r="B244" s="4"/>
      <c r="C244" s="9"/>
      <c r="M244" s="31"/>
    </row>
    <row r="245" spans="1:13" s="30" customFormat="1" ht="25.5" hidden="1" customHeight="1">
      <c r="A245" s="4"/>
      <c r="B245" s="4"/>
      <c r="C245" s="9"/>
      <c r="M245" s="31"/>
    </row>
    <row r="246" spans="1:13" s="30" customFormat="1" ht="25.5" hidden="1" customHeight="1">
      <c r="A246" s="4"/>
      <c r="B246" s="4"/>
      <c r="C246" s="9"/>
      <c r="M246" s="31"/>
    </row>
    <row r="247" spans="1:13" s="30" customFormat="1" ht="25.5" hidden="1" customHeight="1">
      <c r="A247" s="4"/>
      <c r="B247" s="4"/>
      <c r="C247" s="9"/>
      <c r="M247" s="31"/>
    </row>
    <row r="248" spans="1:13" s="30" customFormat="1" ht="25.5" hidden="1" customHeight="1">
      <c r="A248" s="4"/>
      <c r="B248" s="4"/>
      <c r="C248" s="9"/>
      <c r="M248" s="31"/>
    </row>
    <row r="249" spans="1:13" s="30" customFormat="1" ht="25.5" hidden="1" customHeight="1">
      <c r="A249" s="4"/>
      <c r="B249" s="4"/>
      <c r="C249" s="9"/>
      <c r="M249" s="31"/>
    </row>
    <row r="250" spans="1:13" s="30" customFormat="1" ht="25.5" hidden="1" customHeight="1">
      <c r="A250" s="4"/>
      <c r="B250" s="4"/>
      <c r="C250" s="9"/>
      <c r="M250" s="31"/>
    </row>
    <row r="251" spans="1:13" s="30" customFormat="1" ht="25.5" hidden="1" customHeight="1">
      <c r="A251" s="4"/>
      <c r="B251" s="4"/>
      <c r="C251" s="9"/>
      <c r="M251" s="31"/>
    </row>
    <row r="252" spans="1:13" s="30" customFormat="1" ht="25.5" hidden="1" customHeight="1">
      <c r="A252" s="4"/>
      <c r="B252" s="4"/>
      <c r="C252" s="9"/>
      <c r="M252" s="31"/>
    </row>
    <row r="253" spans="1:13" s="30" customFormat="1" ht="25.5" hidden="1" customHeight="1">
      <c r="A253" s="4"/>
      <c r="B253" s="4"/>
      <c r="C253" s="6"/>
      <c r="M253" s="31"/>
    </row>
    <row r="254" spans="1:13" s="30" customFormat="1" ht="25.5" hidden="1" customHeight="1">
      <c r="A254" s="4"/>
      <c r="B254" s="4"/>
      <c r="C254" s="9"/>
      <c r="M254" s="31"/>
    </row>
    <row r="255" spans="1:13" s="30" customFormat="1" ht="25.5" hidden="1" customHeight="1">
      <c r="A255" s="4"/>
      <c r="B255" s="4"/>
      <c r="C255" s="9"/>
      <c r="M255" s="31"/>
    </row>
    <row r="256" spans="1:13" s="30" customFormat="1" ht="25.5" hidden="1" customHeight="1">
      <c r="A256" s="4"/>
      <c r="B256" s="4"/>
      <c r="C256" s="9"/>
      <c r="M256" s="31"/>
    </row>
    <row r="257" spans="1:13" s="30" customFormat="1" ht="25.5" hidden="1" customHeight="1">
      <c r="A257" s="4"/>
      <c r="B257" s="4"/>
      <c r="C257" s="9"/>
      <c r="M257" s="31"/>
    </row>
    <row r="258" spans="1:13" s="30" customFormat="1" ht="25.5" hidden="1" customHeight="1">
      <c r="A258" s="4"/>
      <c r="B258" s="4"/>
      <c r="C258" s="6"/>
      <c r="M258" s="31"/>
    </row>
    <row r="259" spans="1:13" s="30" customFormat="1" ht="25.5" hidden="1" customHeight="1">
      <c r="A259" s="4"/>
      <c r="B259" s="4"/>
      <c r="C259" s="9"/>
      <c r="M259" s="31"/>
    </row>
    <row r="260" spans="1:13" s="30" customFormat="1" ht="25.5" hidden="1" customHeight="1">
      <c r="A260" s="4"/>
      <c r="B260" s="4"/>
      <c r="C260" s="9"/>
      <c r="M260" s="31"/>
    </row>
    <row r="261" spans="1:13" s="30" customFormat="1" ht="25.5" hidden="1" customHeight="1">
      <c r="A261" s="4"/>
      <c r="B261" s="4"/>
      <c r="C261" s="9"/>
      <c r="M261" s="31"/>
    </row>
    <row r="262" spans="1:13" s="30" customFormat="1" ht="25.5" hidden="1" customHeight="1">
      <c r="A262" s="4"/>
      <c r="B262" s="4"/>
      <c r="C262" s="9"/>
      <c r="M262" s="31"/>
    </row>
    <row r="263" spans="1:13" s="30" customFormat="1" ht="25.5" hidden="1" customHeight="1">
      <c r="A263" s="4"/>
      <c r="B263" s="4"/>
      <c r="C263" s="9"/>
      <c r="M263" s="31"/>
    </row>
    <row r="264" spans="1:13" s="30" customFormat="1" ht="25.5" hidden="1" customHeight="1">
      <c r="A264" s="4"/>
      <c r="B264" s="4"/>
      <c r="C264" s="9"/>
      <c r="M264" s="31"/>
    </row>
    <row r="265" spans="1:13" s="30" customFormat="1" ht="25.5" hidden="1" customHeight="1">
      <c r="A265" s="4"/>
      <c r="B265" s="4"/>
      <c r="C265" s="9"/>
      <c r="M265" s="31"/>
    </row>
    <row r="266" spans="1:13" s="30" customFormat="1" ht="25.5" hidden="1" customHeight="1">
      <c r="A266" s="4"/>
      <c r="B266" s="4"/>
      <c r="C266" s="9"/>
      <c r="M266" s="31"/>
    </row>
    <row r="267" spans="1:13" s="30" customFormat="1" ht="25.5" hidden="1" customHeight="1">
      <c r="A267" s="4"/>
      <c r="B267" s="4"/>
      <c r="C267" s="9"/>
      <c r="M267" s="31"/>
    </row>
    <row r="268" spans="1:13" s="30" customFormat="1" ht="25.5" hidden="1" customHeight="1">
      <c r="A268" s="4"/>
      <c r="B268" s="4"/>
      <c r="C268" s="6"/>
      <c r="M268" s="31"/>
    </row>
    <row r="269" spans="1:13" s="30" customFormat="1" ht="25.5" hidden="1" customHeight="1">
      <c r="A269" s="4"/>
      <c r="B269" s="4"/>
      <c r="C269" s="6"/>
      <c r="M269" s="31"/>
    </row>
    <row r="270" spans="1:13" s="30" customFormat="1" ht="25.5" hidden="1" customHeight="1">
      <c r="A270" s="4"/>
      <c r="B270" s="4"/>
      <c r="C270" s="9"/>
      <c r="M270" s="31"/>
    </row>
    <row r="271" spans="1:13" s="30" customFormat="1" ht="25.5" hidden="1" customHeight="1">
      <c r="A271" s="4"/>
      <c r="B271" s="4"/>
      <c r="C271" s="9"/>
      <c r="M271" s="31"/>
    </row>
    <row r="272" spans="1:13" s="30" customFormat="1" ht="25.5" hidden="1" customHeight="1">
      <c r="A272" s="4"/>
      <c r="B272" s="4"/>
      <c r="C272" s="9"/>
      <c r="M272" s="31"/>
    </row>
    <row r="273" spans="1:13" s="30" customFormat="1" ht="25.5" hidden="1" customHeight="1">
      <c r="A273" s="4"/>
      <c r="B273" s="4"/>
      <c r="C273" s="9"/>
      <c r="M273" s="31"/>
    </row>
    <row r="274" spans="1:13" s="30" customFormat="1" ht="25.5" hidden="1" customHeight="1">
      <c r="A274" s="4"/>
      <c r="B274" s="4"/>
      <c r="C274" s="9"/>
      <c r="M274" s="31"/>
    </row>
    <row r="275" spans="1:13" s="30" customFormat="1" ht="25.5" hidden="1" customHeight="1">
      <c r="A275" s="4"/>
      <c r="B275" s="4"/>
      <c r="C275" s="9"/>
      <c r="M275" s="31"/>
    </row>
    <row r="276" spans="1:13" s="30" customFormat="1" ht="25.5" hidden="1" customHeight="1">
      <c r="A276" s="4"/>
      <c r="B276" s="4"/>
      <c r="C276" s="9"/>
      <c r="M276" s="31"/>
    </row>
    <row r="277" spans="1:13" s="30" customFormat="1" ht="25.5" hidden="1" customHeight="1">
      <c r="A277" s="4"/>
      <c r="B277" s="4"/>
      <c r="C277" s="9"/>
      <c r="M277" s="31"/>
    </row>
    <row r="278" spans="1:13" s="30" customFormat="1" ht="25.5" hidden="1" customHeight="1">
      <c r="A278" s="4"/>
      <c r="B278" s="4"/>
      <c r="C278" s="6"/>
      <c r="M278" s="31"/>
    </row>
    <row r="279" spans="1:13" s="30" customFormat="1" ht="25.5" hidden="1" customHeight="1">
      <c r="A279" s="4"/>
      <c r="B279" s="4"/>
      <c r="C279" s="9"/>
      <c r="M279" s="31"/>
    </row>
    <row r="280" spans="1:13" s="30" customFormat="1" ht="25.5" hidden="1" customHeight="1">
      <c r="A280" s="4"/>
      <c r="B280" s="4"/>
      <c r="C280" s="9"/>
      <c r="M280" s="31"/>
    </row>
    <row r="281" spans="1:13" s="30" customFormat="1" ht="25.5" hidden="1" customHeight="1">
      <c r="A281" s="4"/>
      <c r="B281" s="4"/>
      <c r="C281" s="9"/>
      <c r="M281" s="31"/>
    </row>
    <row r="282" spans="1:13" s="30" customFormat="1" ht="25.5" hidden="1" customHeight="1">
      <c r="A282" s="4"/>
      <c r="B282" s="4"/>
      <c r="C282" s="9"/>
      <c r="M282" s="31"/>
    </row>
    <row r="283" spans="1:13" s="30" customFormat="1" ht="25.5" hidden="1" customHeight="1">
      <c r="A283" s="4"/>
      <c r="B283" s="4"/>
      <c r="C283" s="9"/>
      <c r="M283" s="31"/>
    </row>
    <row r="284" spans="1:13" s="30" customFormat="1" ht="25.5" hidden="1" customHeight="1">
      <c r="A284" s="4"/>
      <c r="B284" s="4"/>
      <c r="C284" s="9"/>
      <c r="M284" s="31"/>
    </row>
    <row r="285" spans="1:13" s="30" customFormat="1" ht="25.5" hidden="1" customHeight="1">
      <c r="A285" s="4"/>
      <c r="B285" s="4"/>
      <c r="C285" s="9"/>
      <c r="M285" s="31"/>
    </row>
    <row r="286" spans="1:13" s="30" customFormat="1" ht="25.5" hidden="1" customHeight="1">
      <c r="A286" s="4"/>
      <c r="B286" s="4"/>
      <c r="C286" s="9"/>
      <c r="M286" s="31"/>
    </row>
    <row r="287" spans="1:13" s="30" customFormat="1" ht="25.5" hidden="1" customHeight="1">
      <c r="A287" s="4"/>
      <c r="B287" s="4"/>
      <c r="C287" s="6"/>
      <c r="M287" s="31"/>
    </row>
    <row r="288" spans="1:13" s="30" customFormat="1" ht="25.5" hidden="1" customHeight="1">
      <c r="A288" s="4"/>
      <c r="B288" s="4"/>
      <c r="C288" s="9"/>
      <c r="M288" s="31"/>
    </row>
    <row r="289" spans="1:13" s="30" customFormat="1" ht="25.5" hidden="1" customHeight="1">
      <c r="A289" s="4"/>
      <c r="B289" s="4"/>
      <c r="C289" s="9"/>
      <c r="M289" s="31"/>
    </row>
    <row r="290" spans="1:13" s="30" customFormat="1" ht="25.5" hidden="1" customHeight="1">
      <c r="A290" s="4"/>
      <c r="B290" s="4"/>
      <c r="C290" s="6"/>
      <c r="M290" s="31"/>
    </row>
    <row r="291" spans="1:13" s="30" customFormat="1" ht="25.5" hidden="1" customHeight="1">
      <c r="A291" s="4"/>
      <c r="B291" s="4"/>
      <c r="C291" s="6"/>
      <c r="M291" s="31"/>
    </row>
    <row r="292" spans="1:13" s="30" customFormat="1" ht="25.5" hidden="1" customHeight="1">
      <c r="A292" s="4"/>
      <c r="B292" s="4"/>
      <c r="C292" s="9"/>
      <c r="M292" s="31"/>
    </row>
    <row r="293" spans="1:13" s="30" customFormat="1" ht="25.5" hidden="1" customHeight="1">
      <c r="A293" s="4"/>
      <c r="B293" s="4"/>
      <c r="C293" s="9"/>
      <c r="M293" s="31"/>
    </row>
    <row r="294" spans="1:13" s="30" customFormat="1" ht="25.5" hidden="1" customHeight="1">
      <c r="A294" s="4"/>
      <c r="B294" s="4"/>
      <c r="C294" s="9"/>
      <c r="M294" s="31"/>
    </row>
    <row r="295" spans="1:13" s="30" customFormat="1" ht="25.5" hidden="1" customHeight="1">
      <c r="A295" s="4"/>
      <c r="B295" s="4"/>
      <c r="C295" s="9"/>
      <c r="M295" s="31"/>
    </row>
    <row r="296" spans="1:13" s="30" customFormat="1" ht="25.5" hidden="1" customHeight="1">
      <c r="A296" s="4"/>
      <c r="B296" s="4"/>
      <c r="C296" s="9"/>
      <c r="M296" s="31"/>
    </row>
    <row r="297" spans="1:13" s="30" customFormat="1" ht="25.5" hidden="1" customHeight="1">
      <c r="A297" s="4"/>
      <c r="B297" s="4"/>
      <c r="C297" s="9"/>
      <c r="M297" s="31"/>
    </row>
    <row r="298" spans="1:13" s="30" customFormat="1" ht="25.5" hidden="1" customHeight="1">
      <c r="A298" s="4"/>
      <c r="B298" s="4"/>
      <c r="C298" s="9"/>
      <c r="M298" s="31"/>
    </row>
    <row r="299" spans="1:13" s="30" customFormat="1" ht="25.5" hidden="1" customHeight="1">
      <c r="A299" s="4"/>
      <c r="B299" s="4"/>
      <c r="C299" s="9"/>
      <c r="M299" s="31"/>
    </row>
    <row r="300" spans="1:13" s="30" customFormat="1" ht="25.5" hidden="1" customHeight="1">
      <c r="A300" s="4"/>
      <c r="B300" s="4"/>
      <c r="C300" s="9"/>
      <c r="M300" s="31"/>
    </row>
    <row r="301" spans="1:13" s="30" customFormat="1" ht="25.5" hidden="1" customHeight="1">
      <c r="A301" s="4"/>
      <c r="B301" s="4"/>
      <c r="C301" s="9"/>
      <c r="M301" s="31"/>
    </row>
    <row r="302" spans="1:13" s="30" customFormat="1" ht="25.5" hidden="1" customHeight="1">
      <c r="A302" s="4"/>
      <c r="B302" s="4"/>
      <c r="C302" s="9"/>
      <c r="M302" s="31"/>
    </row>
    <row r="303" spans="1:13" s="30" customFormat="1" ht="25.5" hidden="1" customHeight="1">
      <c r="A303" s="4"/>
      <c r="B303" s="4"/>
      <c r="C303" s="9"/>
      <c r="M303" s="31"/>
    </row>
    <row r="304" spans="1:13" s="30" customFormat="1" ht="25.5" hidden="1" customHeight="1">
      <c r="A304" s="4"/>
      <c r="B304" s="4"/>
      <c r="C304" s="6"/>
      <c r="M304" s="31"/>
    </row>
    <row r="305" spans="1:13" s="30" customFormat="1" ht="25.5" hidden="1" customHeight="1">
      <c r="A305" s="4"/>
      <c r="B305" s="4"/>
      <c r="C305" s="9"/>
      <c r="M305" s="31"/>
    </row>
    <row r="306" spans="1:13" s="30" customFormat="1" ht="25.5" hidden="1" customHeight="1">
      <c r="A306" s="4"/>
      <c r="B306" s="4"/>
      <c r="C306" s="9"/>
      <c r="M306" s="31"/>
    </row>
    <row r="307" spans="1:13" s="30" customFormat="1" ht="25.5" hidden="1" customHeight="1">
      <c r="A307" s="4"/>
      <c r="B307" s="4"/>
      <c r="C307" s="9"/>
      <c r="M307" s="31"/>
    </row>
    <row r="308" spans="1:13" s="30" customFormat="1" ht="25.5" hidden="1" customHeight="1">
      <c r="A308" s="4"/>
      <c r="B308" s="4"/>
      <c r="C308" s="9"/>
      <c r="M308" s="31"/>
    </row>
    <row r="309" spans="1:13" s="30" customFormat="1" ht="25.5" hidden="1" customHeight="1">
      <c r="A309" s="4"/>
      <c r="B309" s="4"/>
      <c r="C309" s="9"/>
      <c r="M309" s="31"/>
    </row>
    <row r="310" spans="1:13" s="30" customFormat="1" ht="25.5" hidden="1" customHeight="1">
      <c r="A310" s="4"/>
      <c r="B310" s="4"/>
      <c r="C310" s="9"/>
      <c r="M310" s="31"/>
    </row>
    <row r="311" spans="1:13" s="30" customFormat="1" ht="25.5" hidden="1" customHeight="1">
      <c r="A311" s="4"/>
      <c r="B311" s="4"/>
      <c r="C311" s="6"/>
      <c r="M311" s="31"/>
    </row>
    <row r="312" spans="1:13" s="30" customFormat="1" ht="25.5" hidden="1" customHeight="1">
      <c r="A312" s="4"/>
      <c r="B312" s="4"/>
      <c r="C312" s="9"/>
      <c r="M312" s="31"/>
    </row>
    <row r="313" spans="1:13" s="30" customFormat="1" ht="25.5" hidden="1" customHeight="1">
      <c r="A313" s="4"/>
      <c r="B313" s="4"/>
      <c r="C313" s="9"/>
      <c r="M313" s="31"/>
    </row>
    <row r="314" spans="1:13" s="30" customFormat="1" ht="25.5" hidden="1" customHeight="1">
      <c r="A314" s="4"/>
      <c r="B314" s="4"/>
      <c r="C314" s="9"/>
      <c r="M314" s="31"/>
    </row>
    <row r="315" spans="1:13" s="30" customFormat="1" ht="25.5" hidden="1" customHeight="1">
      <c r="A315" s="4"/>
      <c r="B315" s="4"/>
      <c r="C315" s="9"/>
      <c r="M315" s="31"/>
    </row>
    <row r="316" spans="1:13" s="30" customFormat="1" ht="25.5" hidden="1" customHeight="1">
      <c r="A316" s="4"/>
      <c r="B316" s="4"/>
      <c r="C316" s="9"/>
      <c r="M316" s="31"/>
    </row>
    <row r="317" spans="1:13" s="30" customFormat="1" ht="25.5" hidden="1" customHeight="1">
      <c r="A317" s="4"/>
      <c r="B317" s="4"/>
      <c r="C317" s="9"/>
      <c r="M317" s="31"/>
    </row>
    <row r="318" spans="1:13" s="30" customFormat="1" ht="25.5" hidden="1" customHeight="1">
      <c r="A318" s="4"/>
      <c r="B318" s="4"/>
      <c r="C318" s="9"/>
      <c r="M318" s="31"/>
    </row>
    <row r="319" spans="1:13" s="30" customFormat="1" ht="25.5" hidden="1" customHeight="1">
      <c r="A319" s="4"/>
      <c r="B319" s="4"/>
      <c r="C319" s="9"/>
      <c r="M319" s="31"/>
    </row>
    <row r="320" spans="1:13" s="30" customFormat="1" ht="25.5" hidden="1" customHeight="1">
      <c r="A320" s="4"/>
      <c r="B320" s="4"/>
      <c r="C320" s="9"/>
      <c r="M320" s="31"/>
    </row>
    <row r="321" spans="1:13" s="30" customFormat="1" ht="25.5" hidden="1" customHeight="1">
      <c r="A321" s="4"/>
      <c r="B321" s="4"/>
      <c r="C321" s="6"/>
      <c r="M321" s="31"/>
    </row>
    <row r="322" spans="1:13" s="30" customFormat="1" ht="25.5" hidden="1" customHeight="1">
      <c r="A322" s="4"/>
      <c r="B322" s="4"/>
      <c r="C322" s="9"/>
      <c r="M322" s="31"/>
    </row>
    <row r="323" spans="1:13" s="30" customFormat="1" ht="25.5" hidden="1" customHeight="1">
      <c r="A323" s="4"/>
      <c r="B323" s="4"/>
      <c r="C323" s="9"/>
      <c r="M323" s="31"/>
    </row>
    <row r="324" spans="1:13" s="30" customFormat="1" ht="25.5" hidden="1" customHeight="1">
      <c r="A324" s="4"/>
      <c r="B324" s="4"/>
      <c r="C324" s="9"/>
      <c r="M324" s="31"/>
    </row>
    <row r="325" spans="1:13" s="30" customFormat="1" ht="25.5" hidden="1" customHeight="1">
      <c r="A325" s="4"/>
      <c r="B325" s="4"/>
      <c r="C325" s="9"/>
      <c r="M325" s="31"/>
    </row>
    <row r="326" spans="1:13" s="30" customFormat="1" ht="25.5" hidden="1" customHeight="1">
      <c r="A326" s="4"/>
      <c r="B326" s="4"/>
      <c r="C326" s="9"/>
      <c r="M326" s="31"/>
    </row>
    <row r="327" spans="1:13" s="30" customFormat="1" ht="25.5" hidden="1" customHeight="1">
      <c r="A327" s="4"/>
      <c r="B327" s="4"/>
      <c r="C327" s="9"/>
      <c r="M327" s="31"/>
    </row>
    <row r="328" spans="1:13" s="30" customFormat="1" ht="25.5" hidden="1" customHeight="1">
      <c r="A328" s="4"/>
      <c r="B328" s="4"/>
      <c r="C328" s="9"/>
      <c r="M328" s="31"/>
    </row>
    <row r="329" spans="1:13" s="30" customFormat="1" ht="25.5" hidden="1" customHeight="1">
      <c r="A329" s="4"/>
      <c r="B329" s="4"/>
      <c r="C329" s="9"/>
      <c r="M329" s="31"/>
    </row>
    <row r="330" spans="1:13" s="30" customFormat="1" ht="25.5" hidden="1" customHeight="1">
      <c r="A330" s="4"/>
      <c r="B330" s="4"/>
      <c r="C330" s="9"/>
      <c r="M330" s="31"/>
    </row>
    <row r="331" spans="1:13" s="30" customFormat="1" ht="25.5" hidden="1" customHeight="1">
      <c r="A331" s="4"/>
      <c r="B331" s="4"/>
      <c r="C331" s="6"/>
      <c r="M331" s="31"/>
    </row>
    <row r="332" spans="1:13" s="30" customFormat="1" ht="25.5" hidden="1" customHeight="1">
      <c r="A332" s="4"/>
      <c r="B332" s="4"/>
      <c r="C332" s="9"/>
      <c r="M332" s="31"/>
    </row>
    <row r="333" spans="1:13" s="30" customFormat="1" ht="25.5" hidden="1" customHeight="1">
      <c r="A333" s="4"/>
      <c r="B333" s="4"/>
      <c r="C333" s="9"/>
      <c r="M333" s="31"/>
    </row>
    <row r="334" spans="1:13" s="30" customFormat="1" ht="25.5" hidden="1" customHeight="1">
      <c r="A334" s="4"/>
      <c r="B334" s="4"/>
      <c r="C334" s="6"/>
      <c r="M334" s="31"/>
    </row>
    <row r="335" spans="1:13" s="30" customFormat="1" ht="25.5" hidden="1" customHeight="1">
      <c r="A335" s="4"/>
      <c r="B335" s="4"/>
      <c r="C335" s="9"/>
      <c r="M335" s="31"/>
    </row>
    <row r="336" spans="1:13" s="30" customFormat="1" ht="25.5" hidden="1" customHeight="1">
      <c r="A336" s="4"/>
      <c r="B336" s="4"/>
      <c r="C336" s="9"/>
      <c r="M336" s="31"/>
    </row>
    <row r="337" spans="1:13" s="30" customFormat="1" ht="25.5" hidden="1" customHeight="1">
      <c r="A337" s="4"/>
      <c r="B337" s="4"/>
      <c r="C337" s="9"/>
      <c r="M337" s="31"/>
    </row>
    <row r="338" spans="1:13" s="30" customFormat="1" ht="25.5" hidden="1" customHeight="1">
      <c r="A338" s="4"/>
      <c r="B338" s="4"/>
      <c r="C338" s="6"/>
      <c r="M338" s="31"/>
    </row>
    <row r="339" spans="1:13" s="30" customFormat="1" ht="25.5" hidden="1" customHeight="1">
      <c r="A339" s="4"/>
      <c r="B339" s="4"/>
      <c r="C339" s="6"/>
      <c r="M339" s="31"/>
    </row>
    <row r="340" spans="1:13" s="30" customFormat="1" ht="25.5" hidden="1" customHeight="1">
      <c r="A340" s="4"/>
      <c r="B340" s="4"/>
      <c r="C340" s="9"/>
      <c r="M340" s="31"/>
    </row>
    <row r="341" spans="1:13" s="30" customFormat="1" ht="25.5" hidden="1" customHeight="1">
      <c r="A341" s="4"/>
      <c r="B341" s="4"/>
      <c r="C341" s="9"/>
      <c r="M341" s="31"/>
    </row>
    <row r="342" spans="1:13" s="30" customFormat="1" ht="25.5" hidden="1" customHeight="1">
      <c r="A342" s="4"/>
      <c r="B342" s="4"/>
      <c r="C342" s="9"/>
      <c r="M342" s="31"/>
    </row>
    <row r="343" spans="1:13" s="30" customFormat="1" ht="25.5" hidden="1" customHeight="1">
      <c r="A343" s="4"/>
      <c r="B343" s="4"/>
      <c r="C343" s="9"/>
      <c r="M343" s="31"/>
    </row>
    <row r="344" spans="1:13" s="30" customFormat="1" ht="25.5" hidden="1" customHeight="1">
      <c r="A344" s="4"/>
      <c r="B344" s="4"/>
      <c r="C344" s="9"/>
      <c r="M344" s="31"/>
    </row>
    <row r="345" spans="1:13" s="30" customFormat="1" ht="25.5" hidden="1" customHeight="1">
      <c r="A345" s="4"/>
      <c r="B345" s="4"/>
      <c r="C345" s="9"/>
      <c r="M345" s="31"/>
    </row>
    <row r="346" spans="1:13" s="30" customFormat="1" ht="25.5" hidden="1" customHeight="1">
      <c r="A346" s="4"/>
      <c r="B346" s="4"/>
      <c r="C346" s="6"/>
      <c r="M346" s="31"/>
    </row>
    <row r="347" spans="1:13" s="30" customFormat="1" ht="25.5" hidden="1" customHeight="1">
      <c r="A347" s="4"/>
      <c r="B347" s="4"/>
      <c r="C347" s="9"/>
      <c r="M347" s="31"/>
    </row>
    <row r="348" spans="1:13" s="30" customFormat="1" ht="25.5" hidden="1" customHeight="1">
      <c r="A348" s="4"/>
      <c r="B348" s="4"/>
      <c r="C348" s="9"/>
      <c r="M348" s="31"/>
    </row>
    <row r="349" spans="1:13" s="30" customFormat="1" ht="25.5" hidden="1" customHeight="1">
      <c r="A349" s="4"/>
      <c r="B349" s="4"/>
      <c r="C349" s="9"/>
      <c r="M349" s="31"/>
    </row>
    <row r="350" spans="1:13" s="30" customFormat="1" ht="25.5" hidden="1" customHeight="1">
      <c r="A350" s="4"/>
      <c r="B350" s="4"/>
      <c r="C350" s="9"/>
      <c r="M350" s="31"/>
    </row>
    <row r="351" spans="1:13" s="30" customFormat="1" ht="25.5" hidden="1" customHeight="1">
      <c r="A351" s="4"/>
      <c r="B351" s="4"/>
      <c r="C351" s="9"/>
      <c r="M351" s="31"/>
    </row>
    <row r="352" spans="1:13" s="30" customFormat="1" ht="25.5" hidden="1" customHeight="1">
      <c r="A352" s="4"/>
      <c r="B352" s="4"/>
      <c r="C352" s="6"/>
      <c r="M352" s="31"/>
    </row>
    <row r="353" spans="1:13" s="30" customFormat="1" ht="25.5" hidden="1" customHeight="1">
      <c r="A353" s="4"/>
      <c r="B353" s="4"/>
      <c r="C353" s="9"/>
      <c r="M353" s="31"/>
    </row>
    <row r="354" spans="1:13" s="30" customFormat="1" ht="25.5" hidden="1" customHeight="1">
      <c r="A354" s="4"/>
      <c r="B354" s="4"/>
      <c r="C354" s="9"/>
      <c r="M354" s="31"/>
    </row>
    <row r="355" spans="1:13" s="30" customFormat="1" ht="25.5" hidden="1" customHeight="1">
      <c r="A355" s="4"/>
      <c r="B355" s="4"/>
      <c r="C355" s="9"/>
      <c r="M355" s="31"/>
    </row>
    <row r="356" spans="1:13" s="30" customFormat="1" ht="25.5" hidden="1" customHeight="1">
      <c r="A356" s="4"/>
      <c r="B356" s="4"/>
      <c r="C356" s="6"/>
      <c r="M356" s="31"/>
    </row>
    <row r="357" spans="1:13" s="30" customFormat="1" ht="25.5" hidden="1" customHeight="1">
      <c r="A357" s="4"/>
      <c r="B357" s="4"/>
      <c r="C357" s="6"/>
      <c r="M357" s="31"/>
    </row>
    <row r="358" spans="1:13" s="30" customFormat="1" ht="25.5" hidden="1" customHeight="1">
      <c r="A358" s="4"/>
      <c r="B358" s="4"/>
      <c r="C358" s="9"/>
      <c r="M358" s="31"/>
    </row>
    <row r="359" spans="1:13" s="30" customFormat="1" ht="25.5" hidden="1" customHeight="1">
      <c r="A359" s="4"/>
      <c r="B359" s="4"/>
      <c r="C359" s="9"/>
      <c r="M359" s="31"/>
    </row>
    <row r="360" spans="1:13" s="30" customFormat="1" ht="25.5" hidden="1" customHeight="1">
      <c r="A360" s="4"/>
      <c r="B360" s="4"/>
      <c r="C360" s="9"/>
      <c r="M360" s="31"/>
    </row>
    <row r="361" spans="1:13" s="30" customFormat="1" ht="25.5" hidden="1" customHeight="1">
      <c r="A361" s="4"/>
      <c r="B361" s="4"/>
      <c r="C361" s="9"/>
      <c r="M361" s="31"/>
    </row>
    <row r="362" spans="1:13" s="30" customFormat="1" ht="25.5" hidden="1" customHeight="1">
      <c r="A362" s="4"/>
      <c r="B362" s="4"/>
      <c r="C362" s="9"/>
      <c r="M362" s="31"/>
    </row>
    <row r="363" spans="1:13" s="30" customFormat="1" ht="25.5" hidden="1" customHeight="1">
      <c r="A363" s="4"/>
      <c r="B363" s="4"/>
      <c r="C363" s="9"/>
      <c r="M363" s="31"/>
    </row>
    <row r="364" spans="1:13" s="30" customFormat="1" ht="25.5" hidden="1" customHeight="1">
      <c r="A364" s="4"/>
      <c r="B364" s="4"/>
      <c r="C364" s="9"/>
      <c r="M364" s="31"/>
    </row>
    <row r="365" spans="1:13" s="30" customFormat="1" ht="25.5" hidden="1" customHeight="1">
      <c r="A365" s="4"/>
      <c r="B365" s="4"/>
      <c r="C365" s="9"/>
      <c r="M365" s="31"/>
    </row>
    <row r="366" spans="1:13" s="30" customFormat="1" ht="25.5" hidden="1" customHeight="1">
      <c r="A366" s="4"/>
      <c r="B366" s="4"/>
      <c r="C366" s="6"/>
      <c r="M366" s="31"/>
    </row>
    <row r="367" spans="1:13" s="30" customFormat="1" ht="25.5" hidden="1" customHeight="1">
      <c r="A367" s="4"/>
      <c r="B367" s="4"/>
      <c r="C367" s="9"/>
      <c r="M367" s="31"/>
    </row>
    <row r="368" spans="1:13" s="30" customFormat="1" ht="25.5" hidden="1" customHeight="1">
      <c r="A368" s="4"/>
      <c r="B368" s="4"/>
      <c r="C368" s="9"/>
      <c r="M368" s="31"/>
    </row>
    <row r="369" spans="1:13" s="30" customFormat="1" ht="25.5" hidden="1" customHeight="1">
      <c r="A369" s="4"/>
      <c r="B369" s="4"/>
      <c r="C369" s="9"/>
      <c r="M369" s="31"/>
    </row>
    <row r="370" spans="1:13" s="30" customFormat="1" ht="25.5" hidden="1" customHeight="1">
      <c r="A370" s="4"/>
      <c r="B370" s="4"/>
      <c r="C370" s="9"/>
      <c r="M370" s="31"/>
    </row>
    <row r="371" spans="1:13" s="30" customFormat="1" ht="25.5" hidden="1" customHeight="1">
      <c r="A371" s="4"/>
      <c r="B371" s="4"/>
      <c r="C371" s="9"/>
      <c r="M371" s="31"/>
    </row>
    <row r="372" spans="1:13" s="30" customFormat="1" ht="25.5" hidden="1" customHeight="1">
      <c r="A372" s="4"/>
      <c r="B372" s="4"/>
      <c r="C372" s="9"/>
      <c r="M372" s="31"/>
    </row>
    <row r="373" spans="1:13" s="30" customFormat="1" ht="25.5" hidden="1" customHeight="1">
      <c r="A373" s="4"/>
      <c r="B373" s="4"/>
      <c r="C373" s="9"/>
      <c r="M373" s="31"/>
    </row>
    <row r="374" spans="1:13" s="30" customFormat="1" ht="25.5" hidden="1" customHeight="1">
      <c r="A374" s="4"/>
      <c r="B374" s="4"/>
      <c r="C374" s="9"/>
      <c r="M374" s="31"/>
    </row>
    <row r="375" spans="1:13" s="30" customFormat="1" ht="25.5" hidden="1" customHeight="1">
      <c r="A375" s="4"/>
      <c r="B375" s="4"/>
      <c r="C375" s="6"/>
      <c r="M375" s="31"/>
    </row>
    <row r="376" spans="1:13" s="30" customFormat="1" ht="25.5" hidden="1" customHeight="1">
      <c r="A376" s="4"/>
      <c r="B376" s="4"/>
      <c r="C376" s="9"/>
      <c r="M376" s="31"/>
    </row>
    <row r="377" spans="1:13" s="30" customFormat="1" ht="25.5" hidden="1" customHeight="1">
      <c r="A377" s="4"/>
      <c r="B377" s="4"/>
      <c r="C377" s="9"/>
      <c r="M377" s="31"/>
    </row>
    <row r="378" spans="1:13" s="30" customFormat="1" ht="25.5" hidden="1" customHeight="1">
      <c r="A378" s="4"/>
      <c r="B378" s="4"/>
      <c r="C378" s="6"/>
      <c r="M378" s="31"/>
    </row>
    <row r="379" spans="1:13" s="30" customFormat="1" ht="25.5" hidden="1" customHeight="1">
      <c r="A379" s="4"/>
      <c r="B379" s="4"/>
      <c r="C379" s="9"/>
      <c r="M379" s="31"/>
    </row>
    <row r="380" spans="1:13" s="30" customFormat="1" ht="25.5" hidden="1" customHeight="1">
      <c r="A380" s="4"/>
      <c r="B380" s="4"/>
      <c r="C380" s="9"/>
      <c r="M380" s="31"/>
    </row>
    <row r="381" spans="1:13" s="30" customFormat="1" ht="25.5" hidden="1" customHeight="1">
      <c r="A381" s="4"/>
      <c r="B381" s="4"/>
      <c r="C381" s="6"/>
      <c r="M381" s="31"/>
    </row>
    <row r="382" spans="1:13" s="30" customFormat="1" ht="25.5" hidden="1" customHeight="1">
      <c r="A382" s="4"/>
      <c r="B382" s="4"/>
      <c r="C382" s="9"/>
      <c r="M382" s="31"/>
    </row>
    <row r="383" spans="1:13" s="30" customFormat="1" ht="25.5" hidden="1" customHeight="1">
      <c r="A383" s="4"/>
      <c r="B383" s="4"/>
      <c r="C383" s="9"/>
      <c r="M383" s="31"/>
    </row>
    <row r="384" spans="1:13" s="30" customFormat="1" ht="25.5" hidden="1" customHeight="1">
      <c r="A384" s="4"/>
      <c r="B384" s="4"/>
      <c r="C384" s="6"/>
      <c r="M384" s="31"/>
    </row>
    <row r="385" spans="1:13" s="30" customFormat="1" ht="25.5" hidden="1" customHeight="1">
      <c r="A385" s="4"/>
      <c r="B385" s="4"/>
      <c r="C385" s="9"/>
      <c r="M385" s="31"/>
    </row>
    <row r="386" spans="1:13" s="30" customFormat="1" ht="25.5" hidden="1" customHeight="1">
      <c r="A386" s="4"/>
      <c r="B386" s="4"/>
      <c r="C386" s="9"/>
      <c r="M386" s="31"/>
    </row>
    <row r="387" spans="1:13" s="30" customFormat="1" ht="25.5" hidden="1" customHeight="1">
      <c r="A387" s="4"/>
      <c r="B387" s="4"/>
      <c r="C387" s="6"/>
      <c r="M387" s="31"/>
    </row>
    <row r="388" spans="1:13" s="30" customFormat="1" ht="25.5" hidden="1" customHeight="1">
      <c r="A388" s="4"/>
      <c r="B388" s="4"/>
      <c r="C388" s="9"/>
      <c r="M388" s="31"/>
    </row>
    <row r="389" spans="1:13" hidden="1"/>
    <row r="390" spans="1:13" hidden="1"/>
    <row r="391" spans="1:13" hidden="1"/>
    <row r="392" spans="1:13" hidden="1"/>
    <row r="393" spans="1:13" hidden="1"/>
    <row r="394" spans="1:13" hidden="1"/>
    <row r="395" spans="1:13" hidden="1"/>
    <row r="396" spans="1:13" hidden="1"/>
    <row r="397" spans="1:13" hidden="1"/>
    <row r="398" spans="1:13" hidden="1"/>
    <row r="399" spans="1:13" hidden="1"/>
    <row r="400" spans="1:13" hidden="1"/>
    <row r="401"/>
    <row r="402"/>
    <row r="403"/>
    <row r="404"/>
    <row r="405"/>
    <row r="406"/>
    <row r="407"/>
    <row r="408"/>
    <row r="409"/>
    <row r="410"/>
    <row r="411"/>
  </sheetData>
  <mergeCells count="5">
    <mergeCell ref="D1:L1"/>
    <mergeCell ref="C1:C2"/>
    <mergeCell ref="B1:B2"/>
    <mergeCell ref="M1:M2"/>
    <mergeCell ref="A1:A2"/>
  </mergeCells>
  <pageMargins left="0.23622047244094491" right="0.23622047244094491" top="0.74803149606299213" bottom="0.74803149606299213" header="0.31496062992125984" footer="0.31496062992125984"/>
  <pageSetup paperSize="121" scale="52" orientation="portrait" r:id="rId1"/>
  <headerFooter>
    <oddHeader>&amp;L&amp;"-,Negrita"&amp;18Presupuesto de Egresos por Clasificación Administrativa 2012
&amp;14Nombre de la Entidad: &amp;16&amp;F, Jalisco</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T408"/>
  <sheetViews>
    <sheetView zoomScale="90" zoomScaleNormal="90" workbookViewId="0">
      <pane ySplit="1" topLeftCell="A14" activePane="bottomLeft" state="frozen"/>
      <selection activeCell="E1" sqref="E1"/>
      <selection pane="bottomLeft" activeCell="I29" sqref="I29"/>
    </sheetView>
  </sheetViews>
  <sheetFormatPr baseColWidth="10" defaultColWidth="0" defaultRowHeight="15" zeroHeight="1"/>
  <cols>
    <col min="1" max="1" width="3.42578125" style="25" customWidth="1"/>
    <col min="2" max="2" width="3.42578125" style="25" bestFit="1" customWidth="1"/>
    <col min="3" max="3" width="3" style="25" bestFit="1" customWidth="1"/>
    <col min="4" max="4" width="4" style="25" bestFit="1" customWidth="1"/>
    <col min="5" max="8" width="2.28515625" style="25" customWidth="1"/>
    <col min="9" max="9" width="55" style="25" customWidth="1"/>
    <col min="10" max="18" width="13.42578125" style="30" customWidth="1"/>
    <col min="19" max="19" width="13.42578125" style="31" bestFit="1" customWidth="1"/>
    <col min="20" max="20" width="0.28515625" customWidth="1"/>
    <col min="21" max="16384" width="11.42578125" hidden="1"/>
  </cols>
  <sheetData>
    <row r="1" spans="1:19" s="32" customFormat="1">
      <c r="A1" s="395" t="s">
        <v>638</v>
      </c>
      <c r="B1" s="395" t="s">
        <v>605</v>
      </c>
      <c r="C1" s="395" t="s">
        <v>606</v>
      </c>
      <c r="D1" s="395" t="s">
        <v>723</v>
      </c>
      <c r="E1" s="633" t="s">
        <v>609</v>
      </c>
      <c r="F1" s="633"/>
      <c r="G1" s="633"/>
      <c r="H1" s="633"/>
      <c r="I1" s="633"/>
      <c r="J1" s="396" t="s">
        <v>714</v>
      </c>
      <c r="K1" s="396" t="s">
        <v>715</v>
      </c>
      <c r="L1" s="396" t="s">
        <v>716</v>
      </c>
      <c r="M1" s="396" t="s">
        <v>717</v>
      </c>
      <c r="N1" s="396" t="s">
        <v>718</v>
      </c>
      <c r="O1" s="396" t="s">
        <v>719</v>
      </c>
      <c r="P1" s="396" t="s">
        <v>720</v>
      </c>
      <c r="Q1" s="396" t="s">
        <v>721</v>
      </c>
      <c r="R1" s="396" t="s">
        <v>722</v>
      </c>
      <c r="S1" s="396" t="s">
        <v>712</v>
      </c>
    </row>
    <row r="2" spans="1:19" ht="25.5" customHeight="1">
      <c r="A2" s="26">
        <v>1</v>
      </c>
      <c r="B2" s="26"/>
      <c r="C2" s="26"/>
      <c r="D2" s="26"/>
      <c r="E2" s="26"/>
      <c r="F2" s="26"/>
      <c r="G2" s="26"/>
      <c r="H2" s="26"/>
      <c r="I2" s="27" t="s">
        <v>1931</v>
      </c>
      <c r="J2" s="33">
        <v>5500000</v>
      </c>
      <c r="K2" s="33">
        <v>630000</v>
      </c>
      <c r="L2" s="33">
        <v>210000</v>
      </c>
      <c r="M2" s="33">
        <v>800000</v>
      </c>
      <c r="N2" s="33">
        <v>22899</v>
      </c>
      <c r="O2" s="33"/>
      <c r="P2" s="33"/>
      <c r="Q2" s="33"/>
      <c r="R2" s="33"/>
      <c r="S2" s="28">
        <f t="shared" ref="S2:S33" si="0">SUM(J2:R2)</f>
        <v>7162899</v>
      </c>
    </row>
    <row r="3" spans="1:19" ht="25.5" customHeight="1">
      <c r="A3" s="26">
        <v>1</v>
      </c>
      <c r="B3" s="26">
        <v>1</v>
      </c>
      <c r="C3" s="26"/>
      <c r="D3" s="26"/>
      <c r="E3" s="26"/>
      <c r="F3" s="26"/>
      <c r="G3" s="26"/>
      <c r="H3" s="26"/>
      <c r="I3" s="27" t="s">
        <v>1460</v>
      </c>
      <c r="J3" s="33">
        <v>2950000</v>
      </c>
      <c r="K3" s="33">
        <v>350000</v>
      </c>
      <c r="L3" s="33">
        <v>105000</v>
      </c>
      <c r="M3" s="33"/>
      <c r="N3" s="33"/>
      <c r="O3" s="33"/>
      <c r="P3" s="33"/>
      <c r="Q3" s="33"/>
      <c r="R3" s="33"/>
      <c r="S3" s="28">
        <f t="shared" si="0"/>
        <v>3405000</v>
      </c>
    </row>
    <row r="4" spans="1:19" ht="25.5" customHeight="1">
      <c r="A4" s="26">
        <v>1</v>
      </c>
      <c r="B4" s="26">
        <v>2</v>
      </c>
      <c r="C4" s="26"/>
      <c r="D4" s="26"/>
      <c r="E4" s="26"/>
      <c r="F4" s="26"/>
      <c r="G4" s="26"/>
      <c r="H4" s="26"/>
      <c r="I4" s="27" t="s">
        <v>1932</v>
      </c>
      <c r="J4" s="29">
        <v>3500000</v>
      </c>
      <c r="K4" s="29">
        <v>295000</v>
      </c>
      <c r="L4" s="29">
        <v>402000</v>
      </c>
      <c r="M4" s="29"/>
      <c r="N4" s="29"/>
      <c r="O4" s="29"/>
      <c r="P4" s="29"/>
      <c r="Q4" s="29"/>
      <c r="R4" s="29"/>
      <c r="S4" s="28">
        <f t="shared" si="0"/>
        <v>4197000</v>
      </c>
    </row>
    <row r="5" spans="1:19" ht="25.5" customHeight="1">
      <c r="A5" s="26">
        <v>1</v>
      </c>
      <c r="B5" s="26">
        <v>3</v>
      </c>
      <c r="C5" s="26"/>
      <c r="D5" s="26"/>
      <c r="E5" s="26"/>
      <c r="F5" s="26"/>
      <c r="G5" s="26"/>
      <c r="H5" s="26"/>
      <c r="I5" s="27" t="s">
        <v>1950</v>
      </c>
      <c r="J5" s="29">
        <v>260000</v>
      </c>
      <c r="K5" s="29">
        <v>40000</v>
      </c>
      <c r="L5" s="29">
        <v>8000</v>
      </c>
      <c r="M5" s="29"/>
      <c r="N5" s="29"/>
      <c r="O5" s="29"/>
      <c r="P5" s="29"/>
      <c r="Q5" s="29"/>
      <c r="R5" s="29"/>
      <c r="S5" s="28">
        <f t="shared" si="0"/>
        <v>308000</v>
      </c>
    </row>
    <row r="6" spans="1:19" ht="25.5" customHeight="1">
      <c r="A6" s="26">
        <v>1</v>
      </c>
      <c r="B6" s="26">
        <v>4</v>
      </c>
      <c r="C6" s="26"/>
      <c r="D6" s="26"/>
      <c r="E6" s="26"/>
      <c r="F6" s="26"/>
      <c r="G6" s="26"/>
      <c r="H6" s="26"/>
      <c r="I6" s="27" t="s">
        <v>1933</v>
      </c>
      <c r="J6" s="29">
        <v>50000</v>
      </c>
      <c r="K6" s="29">
        <v>50000</v>
      </c>
      <c r="L6" s="29"/>
      <c r="M6" s="29"/>
      <c r="N6" s="29"/>
      <c r="O6" s="29"/>
      <c r="P6" s="29"/>
      <c r="Q6" s="29"/>
      <c r="R6" s="29"/>
      <c r="S6" s="28">
        <f t="shared" si="0"/>
        <v>100000</v>
      </c>
    </row>
    <row r="7" spans="1:19" ht="25.5" customHeight="1">
      <c r="A7" s="26">
        <v>1</v>
      </c>
      <c r="B7" s="26">
        <v>5</v>
      </c>
      <c r="C7" s="26"/>
      <c r="D7" s="26"/>
      <c r="E7" s="26"/>
      <c r="F7" s="26"/>
      <c r="G7" s="26"/>
      <c r="H7" s="26"/>
      <c r="I7" s="27" t="s">
        <v>1934</v>
      </c>
      <c r="J7" s="29">
        <v>750000</v>
      </c>
      <c r="K7" s="29">
        <v>120000</v>
      </c>
      <c r="L7" s="29"/>
      <c r="M7" s="29"/>
      <c r="N7" s="29"/>
      <c r="O7" s="29"/>
      <c r="P7" s="29"/>
      <c r="Q7" s="29"/>
      <c r="R7" s="29"/>
      <c r="S7" s="28">
        <f t="shared" si="0"/>
        <v>870000</v>
      </c>
    </row>
    <row r="8" spans="1:19" ht="25.5" customHeight="1">
      <c r="A8" s="26">
        <v>1</v>
      </c>
      <c r="B8" s="26">
        <v>6</v>
      </c>
      <c r="C8" s="26"/>
      <c r="D8" s="26"/>
      <c r="E8" s="26"/>
      <c r="F8" s="26"/>
      <c r="G8" s="26"/>
      <c r="H8" s="26"/>
      <c r="I8" s="27" t="s">
        <v>1496</v>
      </c>
      <c r="J8" s="29">
        <v>1110000</v>
      </c>
      <c r="K8" s="29">
        <v>45000</v>
      </c>
      <c r="L8" s="29"/>
      <c r="M8" s="29"/>
      <c r="N8" s="29"/>
      <c r="O8" s="29"/>
      <c r="P8" s="29"/>
      <c r="Q8" s="29"/>
      <c r="R8" s="29"/>
      <c r="S8" s="28">
        <f t="shared" si="0"/>
        <v>1155000</v>
      </c>
    </row>
    <row r="9" spans="1:19" ht="25.5" customHeight="1">
      <c r="A9" s="26">
        <v>1</v>
      </c>
      <c r="B9" s="26">
        <v>7</v>
      </c>
      <c r="C9" s="26"/>
      <c r="D9" s="26"/>
      <c r="E9" s="26"/>
      <c r="F9" s="26"/>
      <c r="G9" s="26"/>
      <c r="H9" s="26"/>
      <c r="I9" s="27" t="s">
        <v>1951</v>
      </c>
      <c r="J9" s="33">
        <v>700000</v>
      </c>
      <c r="K9" s="33">
        <v>480000</v>
      </c>
      <c r="L9" s="33"/>
      <c r="M9" s="33"/>
      <c r="N9" s="33"/>
      <c r="O9" s="33"/>
      <c r="P9" s="33"/>
      <c r="Q9" s="33"/>
      <c r="R9" s="33"/>
      <c r="S9" s="28">
        <f t="shared" si="0"/>
        <v>1180000</v>
      </c>
    </row>
    <row r="10" spans="1:19" ht="25.5" customHeight="1">
      <c r="A10" s="26">
        <v>1</v>
      </c>
      <c r="B10" s="26">
        <v>8</v>
      </c>
      <c r="C10" s="26"/>
      <c r="D10" s="26"/>
      <c r="E10" s="26"/>
      <c r="F10" s="26"/>
      <c r="G10" s="26"/>
      <c r="H10" s="26"/>
      <c r="I10" s="27" t="s">
        <v>1952</v>
      </c>
      <c r="J10" s="29">
        <v>95600</v>
      </c>
      <c r="K10" s="29">
        <v>190000</v>
      </c>
      <c r="L10" s="29"/>
      <c r="M10" s="29"/>
      <c r="N10" s="29"/>
      <c r="O10" s="29"/>
      <c r="P10" s="29"/>
      <c r="Q10" s="29"/>
      <c r="R10" s="29"/>
      <c r="S10" s="28">
        <f t="shared" si="0"/>
        <v>285600</v>
      </c>
    </row>
    <row r="11" spans="1:19" ht="25.5" customHeight="1">
      <c r="A11" s="26">
        <v>1</v>
      </c>
      <c r="B11" s="26">
        <v>9</v>
      </c>
      <c r="C11" s="26"/>
      <c r="D11" s="26"/>
      <c r="E11" s="26"/>
      <c r="F11" s="26"/>
      <c r="G11" s="26"/>
      <c r="H11" s="26"/>
      <c r="I11" s="27" t="s">
        <v>149</v>
      </c>
      <c r="J11" s="29">
        <v>183427</v>
      </c>
      <c r="K11" s="29">
        <v>35000</v>
      </c>
      <c r="L11" s="29">
        <v>4167600</v>
      </c>
      <c r="M11" s="29">
        <v>215000</v>
      </c>
      <c r="N11" s="29"/>
      <c r="O11" s="29"/>
      <c r="P11" s="29"/>
      <c r="Q11" s="29"/>
      <c r="R11" s="29"/>
      <c r="S11" s="28">
        <f t="shared" si="0"/>
        <v>4601027</v>
      </c>
    </row>
    <row r="12" spans="1:19" ht="25.5" customHeight="1">
      <c r="A12" s="26">
        <v>2</v>
      </c>
      <c r="B12" s="26"/>
      <c r="C12" s="26"/>
      <c r="D12" s="26"/>
      <c r="E12" s="26"/>
      <c r="F12" s="26"/>
      <c r="G12" s="26"/>
      <c r="H12" s="26"/>
      <c r="I12" s="27" t="s">
        <v>1935</v>
      </c>
      <c r="J12" s="29">
        <v>120000</v>
      </c>
      <c r="K12" s="29">
        <v>425000</v>
      </c>
      <c r="L12" s="29"/>
      <c r="M12" s="29"/>
      <c r="N12" s="29"/>
      <c r="O12" s="29"/>
      <c r="P12" s="29"/>
      <c r="Q12" s="29"/>
      <c r="R12" s="29"/>
      <c r="S12" s="28">
        <f t="shared" si="0"/>
        <v>545000</v>
      </c>
    </row>
    <row r="13" spans="1:19" ht="25.5" customHeight="1">
      <c r="A13" s="26">
        <v>2</v>
      </c>
      <c r="B13" s="26">
        <v>1</v>
      </c>
      <c r="C13" s="26"/>
      <c r="D13" s="26"/>
      <c r="E13" s="26"/>
      <c r="F13" s="26"/>
      <c r="G13" s="26"/>
      <c r="H13" s="26"/>
      <c r="I13" s="27" t="s">
        <v>1936</v>
      </c>
      <c r="J13" s="29">
        <v>90000</v>
      </c>
      <c r="K13" s="29">
        <v>740000</v>
      </c>
      <c r="L13" s="29"/>
      <c r="M13" s="29"/>
      <c r="N13" s="29"/>
      <c r="O13" s="29"/>
      <c r="P13" s="29"/>
      <c r="Q13" s="29"/>
      <c r="R13" s="29"/>
      <c r="S13" s="28">
        <f t="shared" si="0"/>
        <v>830000</v>
      </c>
    </row>
    <row r="14" spans="1:19" ht="25.5" customHeight="1">
      <c r="A14" s="26">
        <v>2</v>
      </c>
      <c r="B14" s="26">
        <v>2</v>
      </c>
      <c r="C14" s="26"/>
      <c r="D14" s="26"/>
      <c r="E14" s="26"/>
      <c r="F14" s="26"/>
      <c r="G14" s="26"/>
      <c r="H14" s="26"/>
      <c r="I14" s="27" t="s">
        <v>1953</v>
      </c>
      <c r="J14" s="29">
        <v>2000000</v>
      </c>
      <c r="K14" s="29">
        <v>80000</v>
      </c>
      <c r="L14" s="29">
        <v>700000</v>
      </c>
      <c r="M14" s="29">
        <v>450000</v>
      </c>
      <c r="N14" s="29"/>
      <c r="O14" s="29">
        <v>5500000</v>
      </c>
      <c r="P14" s="29"/>
      <c r="Q14" s="29"/>
      <c r="R14" s="29"/>
      <c r="S14" s="28">
        <f t="shared" si="0"/>
        <v>8730000</v>
      </c>
    </row>
    <row r="15" spans="1:19" ht="25.5" customHeight="1">
      <c r="A15" s="26">
        <v>2</v>
      </c>
      <c r="B15" s="26">
        <v>3</v>
      </c>
      <c r="C15" s="26"/>
      <c r="D15" s="26"/>
      <c r="E15" s="26"/>
      <c r="F15" s="26"/>
      <c r="G15" s="26"/>
      <c r="H15" s="26"/>
      <c r="I15" s="27" t="s">
        <v>1937</v>
      </c>
      <c r="J15" s="29">
        <v>1000000</v>
      </c>
      <c r="K15" s="29">
        <v>75000</v>
      </c>
      <c r="L15" s="29">
        <v>315000</v>
      </c>
      <c r="M15" s="29">
        <v>440000</v>
      </c>
      <c r="N15" s="29"/>
      <c r="O15" s="29">
        <v>1000000</v>
      </c>
      <c r="P15" s="29"/>
      <c r="Q15" s="29"/>
      <c r="R15" s="29"/>
      <c r="S15" s="28">
        <f t="shared" si="0"/>
        <v>2830000</v>
      </c>
    </row>
    <row r="16" spans="1:19" ht="25.5" customHeight="1">
      <c r="A16" s="26">
        <v>2</v>
      </c>
      <c r="B16" s="26">
        <v>4</v>
      </c>
      <c r="C16" s="26"/>
      <c r="D16" s="26"/>
      <c r="E16" s="26"/>
      <c r="F16" s="26"/>
      <c r="G16" s="26"/>
      <c r="H16" s="26"/>
      <c r="I16" s="27" t="s">
        <v>1938</v>
      </c>
      <c r="J16" s="29">
        <v>220000</v>
      </c>
      <c r="K16" s="29">
        <v>93000</v>
      </c>
      <c r="L16" s="29"/>
      <c r="M16" s="29"/>
      <c r="N16" s="29"/>
      <c r="O16" s="29"/>
      <c r="P16" s="29"/>
      <c r="Q16" s="29"/>
      <c r="R16" s="29"/>
      <c r="S16" s="28">
        <f t="shared" si="0"/>
        <v>313000</v>
      </c>
    </row>
    <row r="17" spans="1:19" ht="25.5" customHeight="1">
      <c r="A17" s="26">
        <v>2</v>
      </c>
      <c r="B17" s="26">
        <v>5</v>
      </c>
      <c r="C17" s="26"/>
      <c r="D17" s="26"/>
      <c r="E17" s="26"/>
      <c r="F17" s="26"/>
      <c r="G17" s="26"/>
      <c r="H17" s="26"/>
      <c r="I17" s="27" t="s">
        <v>1939</v>
      </c>
      <c r="J17" s="29">
        <v>70000</v>
      </c>
      <c r="K17" s="29"/>
      <c r="L17" s="29"/>
      <c r="M17" s="29"/>
      <c r="N17" s="29"/>
      <c r="O17" s="29">
        <v>1450000</v>
      </c>
      <c r="P17" s="29"/>
      <c r="Q17" s="29"/>
      <c r="R17" s="29"/>
      <c r="S17" s="28">
        <f t="shared" si="0"/>
        <v>1520000</v>
      </c>
    </row>
    <row r="18" spans="1:19" ht="25.5" customHeight="1">
      <c r="A18" s="26">
        <v>2</v>
      </c>
      <c r="B18" s="26">
        <v>6</v>
      </c>
      <c r="C18" s="26"/>
      <c r="D18" s="26"/>
      <c r="E18" s="26"/>
      <c r="F18" s="26"/>
      <c r="G18" s="26"/>
      <c r="H18" s="26"/>
      <c r="I18" s="27" t="s">
        <v>1940</v>
      </c>
      <c r="J18" s="33">
        <v>115000</v>
      </c>
      <c r="K18" s="33"/>
      <c r="L18" s="33"/>
      <c r="M18" s="33"/>
      <c r="N18" s="33"/>
      <c r="O18" s="33"/>
      <c r="P18" s="33"/>
      <c r="Q18" s="33"/>
      <c r="R18" s="33"/>
      <c r="S18" s="28">
        <f t="shared" si="0"/>
        <v>115000</v>
      </c>
    </row>
    <row r="19" spans="1:19" ht="25.5" customHeight="1">
      <c r="A19" s="26">
        <v>2</v>
      </c>
      <c r="B19" s="26">
        <v>7</v>
      </c>
      <c r="C19" s="26"/>
      <c r="D19" s="26"/>
      <c r="E19" s="26"/>
      <c r="F19" s="26"/>
      <c r="G19" s="26"/>
      <c r="H19" s="26"/>
      <c r="I19" s="27" t="s">
        <v>1941</v>
      </c>
      <c r="J19" s="33">
        <v>110000</v>
      </c>
      <c r="K19" s="33">
        <v>299000</v>
      </c>
      <c r="L19" s="33"/>
      <c r="M19" s="33"/>
      <c r="N19" s="33"/>
      <c r="O19" s="33"/>
      <c r="P19" s="33"/>
      <c r="Q19" s="33"/>
      <c r="R19" s="33"/>
      <c r="S19" s="28">
        <f t="shared" si="0"/>
        <v>409000</v>
      </c>
    </row>
    <row r="20" spans="1:19" ht="25.5" customHeight="1">
      <c r="A20" s="26">
        <v>3</v>
      </c>
      <c r="B20" s="26"/>
      <c r="C20" s="26"/>
      <c r="D20" s="26"/>
      <c r="E20" s="26"/>
      <c r="F20" s="26"/>
      <c r="G20" s="26"/>
      <c r="H20" s="26"/>
      <c r="I20" s="27" t="s">
        <v>1942</v>
      </c>
      <c r="J20" s="33"/>
      <c r="K20" s="33">
        <v>4000000</v>
      </c>
      <c r="L20" s="33"/>
      <c r="M20" s="33"/>
      <c r="N20" s="33"/>
      <c r="O20" s="33"/>
      <c r="P20" s="33"/>
      <c r="Q20" s="33"/>
      <c r="R20" s="33"/>
      <c r="S20" s="28">
        <f t="shared" si="0"/>
        <v>4000000</v>
      </c>
    </row>
    <row r="21" spans="1:19" ht="25.5" customHeight="1">
      <c r="A21" s="26">
        <v>3</v>
      </c>
      <c r="B21" s="26">
        <v>1</v>
      </c>
      <c r="C21" s="26"/>
      <c r="D21" s="26"/>
      <c r="E21" s="26"/>
      <c r="F21" s="26"/>
      <c r="G21" s="26"/>
      <c r="H21" s="26"/>
      <c r="I21" s="27" t="s">
        <v>1957</v>
      </c>
      <c r="J21" s="33">
        <v>15000</v>
      </c>
      <c r="K21" s="33">
        <v>215000</v>
      </c>
      <c r="L21" s="33"/>
      <c r="M21" s="33"/>
      <c r="N21" s="33"/>
      <c r="O21" s="33"/>
      <c r="P21" s="33"/>
      <c r="Q21" s="33"/>
      <c r="R21" s="33"/>
      <c r="S21" s="28">
        <f t="shared" si="0"/>
        <v>230000</v>
      </c>
    </row>
    <row r="22" spans="1:19" ht="25.5" customHeight="1">
      <c r="A22" s="26">
        <v>3</v>
      </c>
      <c r="B22" s="26">
        <v>2</v>
      </c>
      <c r="C22" s="26"/>
      <c r="D22" s="26"/>
      <c r="E22" s="26"/>
      <c r="F22" s="26"/>
      <c r="G22" s="26"/>
      <c r="H22" s="26"/>
      <c r="I22" s="27" t="s">
        <v>1943</v>
      </c>
      <c r="J22" s="33">
        <v>1450000</v>
      </c>
      <c r="K22" s="33">
        <v>175000</v>
      </c>
      <c r="L22" s="33">
        <v>600000</v>
      </c>
      <c r="M22" s="33"/>
      <c r="N22" s="33"/>
      <c r="O22" s="33"/>
      <c r="P22" s="33"/>
      <c r="Q22" s="33"/>
      <c r="R22" s="33"/>
      <c r="S22" s="28">
        <f t="shared" si="0"/>
        <v>2225000</v>
      </c>
    </row>
    <row r="23" spans="1:19" ht="25.5" customHeight="1">
      <c r="A23" s="26">
        <v>3</v>
      </c>
      <c r="B23" s="26">
        <v>3</v>
      </c>
      <c r="C23" s="26"/>
      <c r="D23" s="26"/>
      <c r="E23" s="26"/>
      <c r="F23" s="26"/>
      <c r="G23" s="26"/>
      <c r="H23" s="26"/>
      <c r="I23" s="27" t="s">
        <v>1944</v>
      </c>
      <c r="J23" s="33">
        <v>4500000</v>
      </c>
      <c r="K23" s="33">
        <v>318000</v>
      </c>
      <c r="L23" s="33"/>
      <c r="M23" s="33"/>
      <c r="N23" s="33"/>
      <c r="O23" s="33"/>
      <c r="P23" s="33"/>
      <c r="Q23" s="33"/>
      <c r="R23" s="33"/>
      <c r="S23" s="28">
        <f t="shared" si="0"/>
        <v>4818000</v>
      </c>
    </row>
    <row r="24" spans="1:19" ht="25.5" customHeight="1">
      <c r="A24" s="26">
        <v>3</v>
      </c>
      <c r="B24" s="26">
        <v>4</v>
      </c>
      <c r="C24" s="26"/>
      <c r="D24" s="26"/>
      <c r="E24" s="26"/>
      <c r="F24" s="26"/>
      <c r="G24" s="26"/>
      <c r="H24" s="26"/>
      <c r="I24" s="27" t="s">
        <v>1945</v>
      </c>
      <c r="J24" s="33">
        <v>50000</v>
      </c>
      <c r="K24" s="33">
        <v>209000</v>
      </c>
      <c r="L24" s="33"/>
      <c r="M24" s="33"/>
      <c r="N24" s="33"/>
      <c r="O24" s="33"/>
      <c r="P24" s="33"/>
      <c r="Q24" s="33"/>
      <c r="R24" s="33"/>
      <c r="S24" s="28">
        <f t="shared" si="0"/>
        <v>259000</v>
      </c>
    </row>
    <row r="25" spans="1:19" ht="25.5" customHeight="1">
      <c r="A25" s="26">
        <v>3</v>
      </c>
      <c r="B25" s="26">
        <v>5</v>
      </c>
      <c r="C25" s="26"/>
      <c r="D25" s="26"/>
      <c r="E25" s="26"/>
      <c r="F25" s="26"/>
      <c r="G25" s="26"/>
      <c r="H25" s="26"/>
      <c r="I25" s="27" t="s">
        <v>1946</v>
      </c>
      <c r="J25" s="33">
        <v>490000</v>
      </c>
      <c r="K25" s="33">
        <v>75000</v>
      </c>
      <c r="L25" s="33"/>
      <c r="M25" s="33"/>
      <c r="N25" s="33"/>
      <c r="O25" s="33"/>
      <c r="P25" s="33"/>
      <c r="Q25" s="33"/>
      <c r="R25" s="33"/>
      <c r="S25" s="28">
        <f t="shared" si="0"/>
        <v>565000</v>
      </c>
    </row>
    <row r="26" spans="1:19" ht="25.5" customHeight="1">
      <c r="A26" s="26">
        <v>3</v>
      </c>
      <c r="B26" s="26">
        <v>6</v>
      </c>
      <c r="C26" s="26"/>
      <c r="D26" s="26"/>
      <c r="E26" s="26"/>
      <c r="F26" s="26"/>
      <c r="G26" s="26"/>
      <c r="H26" s="26"/>
      <c r="I26" s="27" t="s">
        <v>1947</v>
      </c>
      <c r="J26" s="33">
        <v>740000</v>
      </c>
      <c r="K26" s="33">
        <v>100000</v>
      </c>
      <c r="L26" s="33"/>
      <c r="M26" s="33"/>
      <c r="N26" s="33"/>
      <c r="O26" s="33">
        <f>3500000+425887</f>
        <v>3925887</v>
      </c>
      <c r="P26" s="33"/>
      <c r="Q26" s="33"/>
      <c r="R26" s="33"/>
      <c r="S26" s="28">
        <f t="shared" si="0"/>
        <v>4765887</v>
      </c>
    </row>
    <row r="27" spans="1:19" ht="25.5" customHeight="1">
      <c r="A27" s="26">
        <v>3</v>
      </c>
      <c r="B27" s="26">
        <v>7</v>
      </c>
      <c r="C27" s="26"/>
      <c r="D27" s="26"/>
      <c r="E27" s="26"/>
      <c r="F27" s="26"/>
      <c r="G27" s="26"/>
      <c r="H27" s="26"/>
      <c r="I27" s="27" t="s">
        <v>1677</v>
      </c>
      <c r="J27" s="33">
        <v>798000</v>
      </c>
      <c r="K27" s="33">
        <v>75000</v>
      </c>
      <c r="L27" s="33"/>
      <c r="M27" s="33"/>
      <c r="N27" s="33"/>
      <c r="O27" s="33"/>
      <c r="P27" s="33"/>
      <c r="Q27" s="33"/>
      <c r="R27" s="33"/>
      <c r="S27" s="28">
        <f t="shared" si="0"/>
        <v>873000</v>
      </c>
    </row>
    <row r="28" spans="1:19" ht="25.5" customHeight="1">
      <c r="A28" s="26">
        <v>3</v>
      </c>
      <c r="B28" s="26">
        <v>8</v>
      </c>
      <c r="C28" s="26"/>
      <c r="D28" s="26"/>
      <c r="E28" s="26"/>
      <c r="F28" s="26"/>
      <c r="G28" s="26"/>
      <c r="H28" s="26"/>
      <c r="I28" s="27" t="s">
        <v>1948</v>
      </c>
      <c r="J28" s="33">
        <v>42000</v>
      </c>
      <c r="K28" s="33">
        <v>20000</v>
      </c>
      <c r="L28" s="33"/>
      <c r="M28" s="33"/>
      <c r="N28" s="33"/>
      <c r="O28" s="33"/>
      <c r="P28" s="33"/>
      <c r="Q28" s="33"/>
      <c r="R28" s="33"/>
      <c r="S28" s="28">
        <f t="shared" si="0"/>
        <v>62000</v>
      </c>
    </row>
    <row r="29" spans="1:19" s="457" customFormat="1" ht="25.5" customHeight="1">
      <c r="A29" s="26">
        <v>3</v>
      </c>
      <c r="B29" s="26">
        <v>9</v>
      </c>
      <c r="C29" s="26"/>
      <c r="D29" s="26"/>
      <c r="E29" s="26"/>
      <c r="F29" s="26"/>
      <c r="G29" s="26"/>
      <c r="H29" s="26"/>
      <c r="I29" s="27" t="s">
        <v>1954</v>
      </c>
      <c r="J29" s="33">
        <v>78000</v>
      </c>
      <c r="K29" s="33"/>
      <c r="L29" s="33"/>
      <c r="M29" s="33"/>
      <c r="N29" s="33"/>
      <c r="O29" s="33"/>
      <c r="P29" s="33"/>
      <c r="Q29" s="33"/>
      <c r="R29" s="33"/>
      <c r="S29" s="28">
        <f t="shared" si="0"/>
        <v>78000</v>
      </c>
    </row>
    <row r="30" spans="1:19" s="457" customFormat="1" ht="25.5" customHeight="1">
      <c r="A30" s="26">
        <v>3</v>
      </c>
      <c r="B30" s="26">
        <v>10</v>
      </c>
      <c r="C30" s="26"/>
      <c r="D30" s="26"/>
      <c r="E30" s="26"/>
      <c r="F30" s="26"/>
      <c r="G30" s="26"/>
      <c r="H30" s="26"/>
      <c r="I30" s="458" t="s">
        <v>1949</v>
      </c>
      <c r="J30" s="33"/>
      <c r="K30" s="33"/>
      <c r="L30" s="33"/>
      <c r="M30" s="33"/>
      <c r="N30" s="33"/>
      <c r="O30" s="33"/>
      <c r="P30" s="33"/>
      <c r="Q30" s="33"/>
      <c r="R30" s="33"/>
      <c r="S30" s="28"/>
    </row>
    <row r="31" spans="1:19" s="457" customFormat="1" ht="25.5" customHeight="1">
      <c r="A31" s="26">
        <v>4</v>
      </c>
      <c r="B31" s="26"/>
      <c r="C31" s="26"/>
      <c r="D31" s="26"/>
      <c r="E31" s="26"/>
      <c r="F31" s="26"/>
      <c r="G31" s="26"/>
      <c r="H31" s="26"/>
      <c r="I31" s="9" t="s">
        <v>1955</v>
      </c>
      <c r="J31" s="33"/>
      <c r="K31" s="33">
        <v>55000</v>
      </c>
      <c r="L31" s="33"/>
      <c r="M31" s="33"/>
      <c r="N31" s="33"/>
      <c r="O31" s="33"/>
      <c r="P31" s="33"/>
      <c r="Q31" s="33"/>
      <c r="R31" s="33"/>
      <c r="S31" s="28"/>
    </row>
    <row r="32" spans="1:19" s="457" customFormat="1" ht="25.5" customHeight="1">
      <c r="A32" s="26">
        <v>4</v>
      </c>
      <c r="B32" s="26">
        <v>1</v>
      </c>
      <c r="C32" s="26"/>
      <c r="D32" s="26"/>
      <c r="E32" s="26"/>
      <c r="F32" s="26"/>
      <c r="G32" s="26"/>
      <c r="H32" s="26"/>
      <c r="I32" s="9" t="s">
        <v>1956</v>
      </c>
      <c r="J32" s="33"/>
      <c r="K32" s="33"/>
      <c r="L32" s="33"/>
      <c r="M32" s="33"/>
      <c r="N32" s="33"/>
      <c r="O32" s="33"/>
      <c r="P32" s="33"/>
      <c r="Q32" s="33"/>
      <c r="R32" s="33">
        <v>3712858</v>
      </c>
      <c r="S32" s="28"/>
    </row>
    <row r="33" spans="1:19" ht="25.5" customHeight="1">
      <c r="A33" s="35"/>
      <c r="B33" s="36"/>
      <c r="C33" s="36"/>
      <c r="D33" s="36"/>
      <c r="E33" s="36"/>
      <c r="F33" s="36"/>
      <c r="G33" s="36"/>
      <c r="H33" s="36"/>
      <c r="I33" s="37" t="s">
        <v>712</v>
      </c>
      <c r="J33" s="34">
        <f t="shared" ref="J33:R33" si="1">SUM(J2:J32)</f>
        <v>26987027</v>
      </c>
      <c r="K33" s="34">
        <f t="shared" si="1"/>
        <v>9189000</v>
      </c>
      <c r="L33" s="34">
        <f t="shared" si="1"/>
        <v>6507600</v>
      </c>
      <c r="M33" s="34">
        <f t="shared" si="1"/>
        <v>1905000</v>
      </c>
      <c r="N33" s="34">
        <f t="shared" si="1"/>
        <v>22899</v>
      </c>
      <c r="O33" s="34">
        <f t="shared" si="1"/>
        <v>11875887</v>
      </c>
      <c r="P33" s="34">
        <f t="shared" si="1"/>
        <v>0</v>
      </c>
      <c r="Q33" s="34">
        <f t="shared" si="1"/>
        <v>0</v>
      </c>
      <c r="R33" s="34">
        <f t="shared" si="1"/>
        <v>3712858</v>
      </c>
      <c r="S33" s="34">
        <f t="shared" si="0"/>
        <v>60200271</v>
      </c>
    </row>
    <row r="34" spans="1:19" ht="2.25" customHeight="1">
      <c r="A34" s="4"/>
      <c r="B34" s="4"/>
      <c r="C34" s="4"/>
      <c r="D34" s="4"/>
      <c r="E34" s="4"/>
      <c r="F34" s="4"/>
      <c r="G34" s="4"/>
      <c r="H34" s="4"/>
      <c r="I34" s="9"/>
    </row>
    <row r="35" spans="1:19" ht="25.5" hidden="1" customHeight="1">
      <c r="A35" s="4"/>
      <c r="B35" s="4"/>
      <c r="C35" s="4"/>
      <c r="D35" s="4"/>
      <c r="E35" s="4"/>
      <c r="F35" s="4"/>
      <c r="G35" s="4"/>
      <c r="H35" s="4"/>
      <c r="I35" s="9"/>
    </row>
    <row r="36" spans="1:19" ht="25.5" hidden="1" customHeight="1">
      <c r="A36" s="4"/>
      <c r="B36" s="4"/>
      <c r="C36" s="4"/>
      <c r="D36" s="4"/>
      <c r="E36" s="4"/>
      <c r="F36" s="4"/>
      <c r="G36" s="4"/>
      <c r="H36" s="4"/>
      <c r="I36" s="9"/>
    </row>
    <row r="37" spans="1:19" ht="25.5" hidden="1" customHeight="1">
      <c r="A37" s="4"/>
      <c r="B37" s="4"/>
      <c r="C37" s="4"/>
      <c r="D37" s="4"/>
      <c r="E37" s="4"/>
      <c r="F37" s="4"/>
      <c r="G37" s="4"/>
      <c r="H37" s="4"/>
      <c r="I37" s="9"/>
    </row>
    <row r="38" spans="1:19" ht="25.5" hidden="1" customHeight="1">
      <c r="A38" s="4"/>
      <c r="B38" s="4"/>
      <c r="C38" s="4"/>
      <c r="D38" s="4"/>
      <c r="E38" s="4"/>
      <c r="F38" s="4"/>
      <c r="G38" s="4"/>
      <c r="H38" s="4"/>
      <c r="I38" s="9"/>
    </row>
    <row r="39" spans="1:19" ht="25.5" hidden="1" customHeight="1">
      <c r="A39" s="4"/>
      <c r="B39" s="4"/>
      <c r="C39" s="4"/>
      <c r="D39" s="4"/>
      <c r="E39" s="4"/>
      <c r="F39" s="4"/>
      <c r="G39" s="4"/>
      <c r="H39" s="4"/>
      <c r="I39" s="9"/>
    </row>
    <row r="40" spans="1:19" ht="25.5" hidden="1" customHeight="1">
      <c r="A40" s="4"/>
      <c r="B40" s="4"/>
      <c r="C40" s="4"/>
      <c r="D40" s="4"/>
      <c r="E40" s="4"/>
      <c r="F40" s="4"/>
      <c r="G40" s="4"/>
      <c r="H40" s="4"/>
      <c r="I40" s="9"/>
    </row>
    <row r="41" spans="1:19" ht="25.5" hidden="1" customHeight="1">
      <c r="A41" s="4"/>
      <c r="B41" s="4"/>
      <c r="C41" s="4"/>
      <c r="D41" s="4"/>
      <c r="E41" s="4"/>
      <c r="F41" s="4"/>
      <c r="G41" s="4"/>
      <c r="H41" s="4"/>
      <c r="I41" s="9"/>
    </row>
    <row r="42" spans="1:19" ht="25.5" hidden="1" customHeight="1">
      <c r="A42" s="4"/>
      <c r="B42" s="4"/>
      <c r="C42" s="4"/>
      <c r="D42" s="4"/>
      <c r="E42" s="4"/>
      <c r="F42" s="4"/>
      <c r="G42" s="4"/>
      <c r="H42" s="4"/>
      <c r="I42" s="6"/>
    </row>
    <row r="43" spans="1:19" ht="25.5" hidden="1" customHeight="1">
      <c r="A43" s="4"/>
      <c r="B43" s="4"/>
      <c r="C43" s="4"/>
      <c r="D43" s="4"/>
      <c r="E43" s="4"/>
      <c r="F43" s="4"/>
      <c r="G43" s="4"/>
      <c r="H43" s="4"/>
      <c r="I43" s="9"/>
    </row>
    <row r="44" spans="1:19" ht="25.5" hidden="1" customHeight="1">
      <c r="A44" s="4"/>
      <c r="B44" s="4"/>
      <c r="C44" s="4"/>
      <c r="D44" s="4"/>
      <c r="E44" s="4"/>
      <c r="F44" s="4"/>
      <c r="G44" s="4"/>
      <c r="H44" s="4"/>
      <c r="I44" s="9"/>
    </row>
    <row r="45" spans="1:19" ht="25.5" hidden="1" customHeight="1">
      <c r="A45" s="4"/>
      <c r="B45" s="4"/>
      <c r="C45" s="4"/>
      <c r="D45" s="4"/>
      <c r="E45" s="4"/>
      <c r="F45" s="4"/>
      <c r="G45" s="4"/>
      <c r="H45" s="4"/>
      <c r="I45" s="9"/>
    </row>
    <row r="46" spans="1:19" ht="25.5" hidden="1" customHeight="1">
      <c r="A46" s="4"/>
      <c r="B46" s="4"/>
      <c r="C46" s="4"/>
      <c r="D46" s="4"/>
      <c r="E46" s="4"/>
      <c r="F46" s="4"/>
      <c r="G46" s="4"/>
      <c r="H46" s="4"/>
      <c r="I46" s="6"/>
    </row>
    <row r="47" spans="1:19" ht="25.5" hidden="1" customHeight="1">
      <c r="A47" s="4"/>
      <c r="B47" s="4"/>
      <c r="C47" s="4"/>
      <c r="D47" s="4"/>
      <c r="E47" s="4"/>
      <c r="F47" s="4"/>
      <c r="G47" s="4"/>
      <c r="H47" s="4"/>
      <c r="I47" s="9"/>
    </row>
    <row r="48" spans="1:19" ht="25.5" hidden="1" customHeight="1">
      <c r="A48" s="4"/>
      <c r="B48" s="4"/>
      <c r="C48" s="4"/>
      <c r="D48" s="4"/>
      <c r="E48" s="4"/>
      <c r="F48" s="4"/>
      <c r="G48" s="4"/>
      <c r="H48" s="4"/>
      <c r="I48" s="9"/>
    </row>
    <row r="49" spans="1:9" ht="25.5" hidden="1" customHeight="1">
      <c r="A49" s="4"/>
      <c r="B49" s="4"/>
      <c r="C49" s="4"/>
      <c r="D49" s="4"/>
      <c r="E49" s="4"/>
      <c r="F49" s="4"/>
      <c r="G49" s="4"/>
      <c r="H49" s="4"/>
      <c r="I49" s="9"/>
    </row>
    <row r="50" spans="1:9" ht="25.5" hidden="1" customHeight="1">
      <c r="A50" s="4"/>
      <c r="B50" s="4"/>
      <c r="C50" s="4"/>
      <c r="D50" s="4"/>
      <c r="E50" s="4"/>
      <c r="F50" s="4"/>
      <c r="G50" s="4"/>
      <c r="H50" s="4"/>
      <c r="I50" s="9"/>
    </row>
    <row r="51" spans="1:9" ht="25.5" hidden="1" customHeight="1">
      <c r="A51" s="4"/>
      <c r="B51" s="4"/>
      <c r="C51" s="4"/>
      <c r="D51" s="4"/>
      <c r="E51" s="4"/>
      <c r="F51" s="4"/>
      <c r="G51" s="4"/>
      <c r="H51" s="4"/>
      <c r="I51" s="9"/>
    </row>
    <row r="52" spans="1:9" ht="25.5" hidden="1" customHeight="1">
      <c r="A52" s="4"/>
      <c r="B52" s="4"/>
      <c r="C52" s="4"/>
      <c r="D52" s="4"/>
      <c r="E52" s="4"/>
      <c r="F52" s="4"/>
      <c r="G52" s="4"/>
      <c r="H52" s="4"/>
      <c r="I52" s="9"/>
    </row>
    <row r="53" spans="1:9" ht="25.5" hidden="1" customHeight="1">
      <c r="A53" s="4"/>
      <c r="B53" s="4"/>
      <c r="C53" s="4"/>
      <c r="D53" s="4"/>
      <c r="E53" s="4"/>
      <c r="F53" s="4"/>
      <c r="G53" s="4"/>
      <c r="H53" s="4"/>
      <c r="I53" s="9"/>
    </row>
    <row r="54" spans="1:9" ht="25.5" hidden="1" customHeight="1">
      <c r="A54" s="4"/>
      <c r="B54" s="4"/>
      <c r="C54" s="4"/>
      <c r="D54" s="4"/>
      <c r="E54" s="4"/>
      <c r="F54" s="4"/>
      <c r="G54" s="4"/>
      <c r="H54" s="4"/>
      <c r="I54" s="9"/>
    </row>
    <row r="55" spans="1:9" ht="25.5" hidden="1" customHeight="1">
      <c r="A55" s="4"/>
      <c r="B55" s="4"/>
      <c r="C55" s="4"/>
      <c r="D55" s="4"/>
      <c r="E55" s="4"/>
      <c r="F55" s="4"/>
      <c r="G55" s="4"/>
      <c r="H55" s="4"/>
      <c r="I55" s="9"/>
    </row>
    <row r="56" spans="1:9" ht="25.5" hidden="1" customHeight="1">
      <c r="A56" s="4"/>
      <c r="B56" s="4"/>
      <c r="C56" s="4"/>
      <c r="D56" s="4"/>
      <c r="E56" s="4"/>
      <c r="F56" s="4"/>
      <c r="G56" s="4"/>
      <c r="H56" s="4"/>
      <c r="I56" s="6"/>
    </row>
    <row r="57" spans="1:9" ht="25.5" hidden="1" customHeight="1">
      <c r="A57" s="4"/>
      <c r="B57" s="4"/>
      <c r="C57" s="4"/>
      <c r="D57" s="4"/>
      <c r="E57" s="4"/>
      <c r="F57" s="4"/>
      <c r="G57" s="4"/>
      <c r="H57" s="4"/>
      <c r="I57" s="9"/>
    </row>
    <row r="58" spans="1:9" ht="25.5" hidden="1" customHeight="1">
      <c r="A58" s="4"/>
      <c r="B58" s="4"/>
      <c r="C58" s="4"/>
      <c r="D58" s="4"/>
      <c r="E58" s="4"/>
      <c r="F58" s="4"/>
      <c r="G58" s="4"/>
      <c r="H58" s="4"/>
      <c r="I58" s="9"/>
    </row>
    <row r="59" spans="1:9" ht="25.5" hidden="1" customHeight="1">
      <c r="A59" s="4"/>
      <c r="B59" s="4"/>
      <c r="C59" s="4"/>
      <c r="D59" s="4"/>
      <c r="E59" s="4"/>
      <c r="F59" s="4"/>
      <c r="G59" s="4"/>
      <c r="H59" s="4"/>
      <c r="I59" s="9"/>
    </row>
    <row r="60" spans="1:9" ht="25.5" hidden="1" customHeight="1">
      <c r="A60" s="4"/>
      <c r="B60" s="4"/>
      <c r="C60" s="4"/>
      <c r="D60" s="4"/>
      <c r="E60" s="4"/>
      <c r="F60" s="4"/>
      <c r="G60" s="4"/>
      <c r="H60" s="4"/>
      <c r="I60" s="9"/>
    </row>
    <row r="61" spans="1:9" ht="25.5" hidden="1" customHeight="1">
      <c r="A61" s="4"/>
      <c r="B61" s="4"/>
      <c r="C61" s="4"/>
      <c r="D61" s="4"/>
      <c r="E61" s="4"/>
      <c r="F61" s="4"/>
      <c r="G61" s="4"/>
      <c r="H61" s="4"/>
      <c r="I61" s="9"/>
    </row>
    <row r="62" spans="1:9" ht="25.5" hidden="1" customHeight="1">
      <c r="A62" s="4"/>
      <c r="B62" s="4"/>
      <c r="C62" s="4"/>
      <c r="D62" s="4"/>
      <c r="E62" s="4"/>
      <c r="F62" s="4"/>
      <c r="G62" s="4"/>
      <c r="H62" s="4"/>
      <c r="I62" s="9"/>
    </row>
    <row r="63" spans="1:9" ht="25.5" hidden="1" customHeight="1">
      <c r="A63" s="4"/>
      <c r="B63" s="4"/>
      <c r="C63" s="4"/>
      <c r="D63" s="4"/>
      <c r="E63" s="4"/>
      <c r="F63" s="4"/>
      <c r="G63" s="4"/>
      <c r="H63" s="4"/>
      <c r="I63" s="9"/>
    </row>
    <row r="64" spans="1:9" ht="25.5" hidden="1" customHeight="1">
      <c r="A64" s="4"/>
      <c r="B64" s="4"/>
      <c r="C64" s="4"/>
      <c r="D64" s="4"/>
      <c r="E64" s="4"/>
      <c r="F64" s="4"/>
      <c r="G64" s="4"/>
      <c r="H64" s="4"/>
      <c r="I64" s="9"/>
    </row>
    <row r="65" spans="1:9" ht="25.5" hidden="1" customHeight="1">
      <c r="A65" s="4"/>
      <c r="B65" s="4"/>
      <c r="C65" s="4"/>
      <c r="D65" s="4"/>
      <c r="E65" s="4"/>
      <c r="F65" s="4"/>
      <c r="G65" s="4"/>
      <c r="H65" s="4"/>
      <c r="I65" s="9"/>
    </row>
    <row r="66" spans="1:9" ht="25.5" hidden="1" customHeight="1">
      <c r="A66" s="4"/>
      <c r="B66" s="4"/>
      <c r="C66" s="4"/>
      <c r="D66" s="4"/>
      <c r="E66" s="4"/>
      <c r="F66" s="4"/>
      <c r="G66" s="4"/>
      <c r="H66" s="4"/>
      <c r="I66" s="6"/>
    </row>
    <row r="67" spans="1:9" ht="25.5" hidden="1" customHeight="1">
      <c r="A67" s="4"/>
      <c r="B67" s="4"/>
      <c r="C67" s="4"/>
      <c r="D67" s="4"/>
      <c r="E67" s="4"/>
      <c r="F67" s="4"/>
      <c r="G67" s="4"/>
      <c r="H67" s="4"/>
      <c r="I67" s="9"/>
    </row>
    <row r="68" spans="1:9" ht="25.5" hidden="1" customHeight="1">
      <c r="A68" s="4"/>
      <c r="B68" s="4"/>
      <c r="C68" s="4"/>
      <c r="D68" s="4"/>
      <c r="E68" s="4"/>
      <c r="F68" s="4"/>
      <c r="G68" s="4"/>
      <c r="H68" s="4"/>
      <c r="I68" s="9"/>
    </row>
    <row r="69" spans="1:9" ht="25.5" hidden="1" customHeight="1">
      <c r="A69" s="4"/>
      <c r="B69" s="4"/>
      <c r="C69" s="4"/>
      <c r="D69" s="4"/>
      <c r="E69" s="4"/>
      <c r="F69" s="4"/>
      <c r="G69" s="4"/>
      <c r="H69" s="4"/>
      <c r="I69" s="9"/>
    </row>
    <row r="70" spans="1:9" ht="25.5" hidden="1" customHeight="1">
      <c r="A70" s="4"/>
      <c r="B70" s="4"/>
      <c r="C70" s="4"/>
      <c r="D70" s="4"/>
      <c r="E70" s="4"/>
      <c r="F70" s="4"/>
      <c r="G70" s="4"/>
      <c r="H70" s="4"/>
      <c r="I70" s="9"/>
    </row>
    <row r="71" spans="1:9" ht="25.5" hidden="1" customHeight="1">
      <c r="A71" s="4"/>
      <c r="B71" s="4"/>
      <c r="C71" s="4"/>
      <c r="D71" s="4"/>
      <c r="E71" s="4"/>
      <c r="F71" s="4"/>
      <c r="G71" s="4"/>
      <c r="H71" s="4"/>
      <c r="I71" s="9"/>
    </row>
    <row r="72" spans="1:9" ht="25.5" hidden="1" customHeight="1">
      <c r="A72" s="4"/>
      <c r="B72" s="4"/>
      <c r="C72" s="4"/>
      <c r="D72" s="4"/>
      <c r="E72" s="4"/>
      <c r="F72" s="4"/>
      <c r="G72" s="4"/>
      <c r="H72" s="4"/>
      <c r="I72" s="9"/>
    </row>
    <row r="73" spans="1:9" ht="25.5" hidden="1" customHeight="1">
      <c r="A73" s="4"/>
      <c r="B73" s="4"/>
      <c r="C73" s="4"/>
      <c r="D73" s="4"/>
      <c r="E73" s="4"/>
      <c r="F73" s="4"/>
      <c r="G73" s="4"/>
      <c r="H73" s="4"/>
      <c r="I73" s="9"/>
    </row>
    <row r="74" spans="1:9" ht="25.5" hidden="1" customHeight="1">
      <c r="A74" s="4"/>
      <c r="B74" s="4"/>
      <c r="C74" s="4"/>
      <c r="D74" s="4"/>
      <c r="E74" s="4"/>
      <c r="F74" s="4"/>
      <c r="G74" s="4"/>
      <c r="H74" s="4"/>
      <c r="I74" s="6"/>
    </row>
    <row r="75" spans="1:9" ht="25.5" hidden="1" customHeight="1">
      <c r="A75" s="4"/>
      <c r="B75" s="4"/>
      <c r="C75" s="4"/>
      <c r="D75" s="4"/>
      <c r="E75" s="4"/>
      <c r="F75" s="4"/>
      <c r="G75" s="4"/>
      <c r="H75" s="4"/>
      <c r="I75" s="9"/>
    </row>
    <row r="76" spans="1:9" ht="25.5" hidden="1" customHeight="1">
      <c r="A76" s="4"/>
      <c r="B76" s="4"/>
      <c r="C76" s="4"/>
      <c r="D76" s="4"/>
      <c r="E76" s="4"/>
      <c r="F76" s="4"/>
      <c r="G76" s="4"/>
      <c r="H76" s="4"/>
      <c r="I76" s="9"/>
    </row>
    <row r="77" spans="1:9" ht="25.5" hidden="1" customHeight="1">
      <c r="A77" s="4"/>
      <c r="B77" s="4"/>
      <c r="C77" s="4"/>
      <c r="D77" s="4"/>
      <c r="E77" s="4"/>
      <c r="F77" s="4"/>
      <c r="G77" s="4"/>
      <c r="H77" s="4"/>
      <c r="I77" s="6"/>
    </row>
    <row r="78" spans="1:9" ht="25.5" hidden="1" customHeight="1">
      <c r="A78" s="4"/>
      <c r="B78" s="4"/>
      <c r="C78" s="4"/>
      <c r="D78" s="4"/>
      <c r="E78" s="4"/>
      <c r="F78" s="4"/>
      <c r="G78" s="4"/>
      <c r="H78" s="4"/>
      <c r="I78" s="9"/>
    </row>
    <row r="79" spans="1:9" ht="25.5" hidden="1" customHeight="1">
      <c r="A79" s="4"/>
      <c r="B79" s="4"/>
      <c r="C79" s="4"/>
      <c r="D79" s="4"/>
      <c r="E79" s="4"/>
      <c r="F79" s="4"/>
      <c r="G79" s="4"/>
      <c r="H79" s="4"/>
      <c r="I79" s="9"/>
    </row>
    <row r="80" spans="1:9" ht="25.5" hidden="1" customHeight="1">
      <c r="A80" s="4"/>
      <c r="B80" s="4"/>
      <c r="C80" s="4"/>
      <c r="D80" s="4"/>
      <c r="E80" s="4"/>
      <c r="F80" s="4"/>
      <c r="G80" s="4"/>
      <c r="H80" s="4"/>
      <c r="I80" s="9"/>
    </row>
    <row r="81" spans="1:9" ht="25.5" hidden="1" customHeight="1">
      <c r="A81" s="4"/>
      <c r="B81" s="4"/>
      <c r="C81" s="4"/>
      <c r="D81" s="4"/>
      <c r="E81" s="4"/>
      <c r="F81" s="4"/>
      <c r="G81" s="4"/>
      <c r="H81" s="4"/>
      <c r="I81" s="9"/>
    </row>
    <row r="82" spans="1:9" ht="25.5" hidden="1" customHeight="1">
      <c r="A82" s="4"/>
      <c r="B82" s="4"/>
      <c r="C82" s="4"/>
      <c r="D82" s="4"/>
      <c r="E82" s="4"/>
      <c r="F82" s="4"/>
      <c r="G82" s="4"/>
      <c r="H82" s="4"/>
      <c r="I82" s="9"/>
    </row>
    <row r="83" spans="1:9" ht="25.5" hidden="1" customHeight="1">
      <c r="A83" s="4"/>
      <c r="B83" s="4"/>
      <c r="C83" s="4"/>
      <c r="D83" s="4"/>
      <c r="E83" s="4"/>
      <c r="F83" s="4"/>
      <c r="G83" s="4"/>
      <c r="H83" s="4"/>
      <c r="I83" s="6"/>
    </row>
    <row r="84" spans="1:9" ht="25.5" hidden="1" customHeight="1">
      <c r="A84" s="4"/>
      <c r="B84" s="4"/>
      <c r="C84" s="4"/>
      <c r="D84" s="4"/>
      <c r="E84" s="4"/>
      <c r="F84" s="4"/>
      <c r="G84" s="4"/>
      <c r="H84" s="4"/>
      <c r="I84" s="9"/>
    </row>
    <row r="85" spans="1:9" ht="25.5" hidden="1" customHeight="1">
      <c r="A85" s="4"/>
      <c r="B85" s="4"/>
      <c r="C85" s="4"/>
      <c r="D85" s="4"/>
      <c r="E85" s="4"/>
      <c r="F85" s="4"/>
      <c r="G85" s="4"/>
      <c r="H85" s="4"/>
      <c r="I85" s="9"/>
    </row>
    <row r="86" spans="1:9" ht="25.5" hidden="1" customHeight="1">
      <c r="A86" s="4"/>
      <c r="B86" s="4"/>
      <c r="C86" s="4"/>
      <c r="D86" s="4"/>
      <c r="E86" s="4"/>
      <c r="F86" s="4"/>
      <c r="G86" s="4"/>
      <c r="H86" s="4"/>
      <c r="I86" s="9"/>
    </row>
    <row r="87" spans="1:9" ht="25.5" hidden="1" customHeight="1">
      <c r="A87" s="4"/>
      <c r="B87" s="4"/>
      <c r="C87" s="4"/>
      <c r="D87" s="4"/>
      <c r="E87" s="4"/>
      <c r="F87" s="4"/>
      <c r="G87" s="4"/>
      <c r="H87" s="4"/>
      <c r="I87" s="6"/>
    </row>
    <row r="88" spans="1:9" ht="25.5" hidden="1" customHeight="1">
      <c r="A88" s="4"/>
      <c r="B88" s="4"/>
      <c r="C88" s="4"/>
      <c r="D88" s="4"/>
      <c r="E88" s="4"/>
      <c r="F88" s="4"/>
      <c r="G88" s="4"/>
      <c r="H88" s="4"/>
      <c r="I88" s="9"/>
    </row>
    <row r="89" spans="1:9" ht="25.5" hidden="1" customHeight="1">
      <c r="A89" s="4"/>
      <c r="B89" s="4"/>
      <c r="C89" s="4"/>
      <c r="D89" s="4"/>
      <c r="E89" s="4"/>
      <c r="F89" s="4"/>
      <c r="G89" s="4"/>
      <c r="H89" s="4"/>
      <c r="I89" s="9"/>
    </row>
    <row r="90" spans="1:9" ht="25.5" hidden="1" customHeight="1">
      <c r="A90" s="4"/>
      <c r="B90" s="4"/>
      <c r="C90" s="4"/>
      <c r="D90" s="4"/>
      <c r="E90" s="4"/>
      <c r="F90" s="4"/>
      <c r="G90" s="4"/>
      <c r="H90" s="4"/>
      <c r="I90" s="9"/>
    </row>
    <row r="91" spans="1:9" ht="25.5" hidden="1" customHeight="1">
      <c r="A91" s="4"/>
      <c r="B91" s="4"/>
      <c r="C91" s="4"/>
      <c r="D91" s="4"/>
      <c r="E91" s="4"/>
      <c r="F91" s="4"/>
      <c r="G91" s="4"/>
      <c r="H91" s="4"/>
      <c r="I91" s="9"/>
    </row>
    <row r="92" spans="1:9" ht="25.5" hidden="1" customHeight="1">
      <c r="A92" s="4"/>
      <c r="B92" s="4"/>
      <c r="C92" s="4"/>
      <c r="D92" s="4"/>
      <c r="E92" s="4"/>
      <c r="F92" s="4"/>
      <c r="G92" s="4"/>
      <c r="H92" s="4"/>
      <c r="I92" s="9"/>
    </row>
    <row r="93" spans="1:9" ht="25.5" hidden="1" customHeight="1">
      <c r="A93" s="4"/>
      <c r="B93" s="4"/>
      <c r="C93" s="4"/>
      <c r="D93" s="4"/>
      <c r="E93" s="4"/>
      <c r="F93" s="4"/>
      <c r="G93" s="4"/>
      <c r="H93" s="4"/>
      <c r="I93" s="9"/>
    </row>
    <row r="94" spans="1:9" ht="25.5" hidden="1" customHeight="1">
      <c r="A94" s="4"/>
      <c r="B94" s="4"/>
      <c r="C94" s="4"/>
      <c r="D94" s="4"/>
      <c r="E94" s="4"/>
      <c r="F94" s="4"/>
      <c r="G94" s="4"/>
      <c r="H94" s="4"/>
      <c r="I94" s="9"/>
    </row>
    <row r="95" spans="1:9" ht="25.5" hidden="1" customHeight="1">
      <c r="A95" s="4"/>
      <c r="B95" s="4"/>
      <c r="C95" s="4"/>
      <c r="D95" s="4"/>
      <c r="E95" s="4"/>
      <c r="F95" s="4"/>
      <c r="G95" s="4"/>
      <c r="H95" s="4"/>
      <c r="I95" s="9"/>
    </row>
    <row r="96" spans="1:9" ht="25.5" hidden="1" customHeight="1">
      <c r="A96" s="4"/>
      <c r="B96" s="4"/>
      <c r="C96" s="4"/>
      <c r="D96" s="4"/>
      <c r="E96" s="4"/>
      <c r="F96" s="4"/>
      <c r="G96" s="4"/>
      <c r="H96" s="4"/>
      <c r="I96" s="9"/>
    </row>
    <row r="97" spans="1:9" ht="25.5" hidden="1" customHeight="1">
      <c r="A97" s="4"/>
      <c r="B97" s="4"/>
      <c r="C97" s="4"/>
      <c r="D97" s="4"/>
      <c r="E97" s="4"/>
      <c r="F97" s="4"/>
      <c r="G97" s="4"/>
      <c r="H97" s="4"/>
      <c r="I97" s="6"/>
    </row>
    <row r="98" spans="1:9" ht="25.5" hidden="1" customHeight="1">
      <c r="A98" s="4"/>
      <c r="B98" s="4"/>
      <c r="C98" s="4"/>
      <c r="D98" s="4"/>
      <c r="E98" s="4"/>
      <c r="F98" s="4"/>
      <c r="G98" s="4"/>
      <c r="H98" s="4"/>
      <c r="I98" s="6"/>
    </row>
    <row r="99" spans="1:9" ht="25.5" hidden="1" customHeight="1">
      <c r="A99" s="4"/>
      <c r="B99" s="4"/>
      <c r="C99" s="4"/>
      <c r="D99" s="4"/>
      <c r="E99" s="4"/>
      <c r="F99" s="4"/>
      <c r="G99" s="4"/>
      <c r="H99" s="4"/>
      <c r="I99" s="9"/>
    </row>
    <row r="100" spans="1:9" ht="25.5" hidden="1" customHeight="1">
      <c r="A100" s="4"/>
      <c r="B100" s="4"/>
      <c r="C100" s="4"/>
      <c r="D100" s="4"/>
      <c r="E100" s="4"/>
      <c r="F100" s="4"/>
      <c r="G100" s="4"/>
      <c r="H100" s="4"/>
      <c r="I100" s="9"/>
    </row>
    <row r="101" spans="1:9" ht="25.5" hidden="1" customHeight="1">
      <c r="A101" s="4"/>
      <c r="B101" s="4"/>
      <c r="C101" s="4"/>
      <c r="D101" s="4"/>
      <c r="E101" s="4"/>
      <c r="F101" s="4"/>
      <c r="G101" s="4"/>
      <c r="H101" s="4"/>
      <c r="I101" s="9"/>
    </row>
    <row r="102" spans="1:9" ht="25.5" hidden="1" customHeight="1">
      <c r="A102" s="4"/>
      <c r="B102" s="4"/>
      <c r="C102" s="4"/>
      <c r="D102" s="4"/>
      <c r="E102" s="4"/>
      <c r="F102" s="4"/>
      <c r="G102" s="4"/>
      <c r="H102" s="4"/>
      <c r="I102" s="9"/>
    </row>
    <row r="103" spans="1:9" ht="25.5" hidden="1" customHeight="1">
      <c r="A103" s="4"/>
      <c r="B103" s="4"/>
      <c r="C103" s="4"/>
      <c r="D103" s="4"/>
      <c r="E103" s="4"/>
      <c r="F103" s="4"/>
      <c r="G103" s="4"/>
      <c r="H103" s="4"/>
      <c r="I103" s="9"/>
    </row>
    <row r="104" spans="1:9" ht="25.5" hidden="1" customHeight="1">
      <c r="A104" s="4"/>
      <c r="B104" s="4"/>
      <c r="C104" s="4"/>
      <c r="D104" s="4"/>
      <c r="E104" s="4"/>
      <c r="F104" s="4"/>
      <c r="G104" s="4"/>
      <c r="H104" s="4"/>
      <c r="I104" s="9"/>
    </row>
    <row r="105" spans="1:9" ht="25.5" hidden="1" customHeight="1">
      <c r="A105" s="4"/>
      <c r="B105" s="4"/>
      <c r="C105" s="4"/>
      <c r="D105" s="4"/>
      <c r="E105" s="4"/>
      <c r="F105" s="4"/>
      <c r="G105" s="4"/>
      <c r="H105" s="4"/>
      <c r="I105" s="9"/>
    </row>
    <row r="106" spans="1:9" ht="25.5" hidden="1" customHeight="1">
      <c r="A106" s="4"/>
      <c r="B106" s="4"/>
      <c r="C106" s="4"/>
      <c r="D106" s="4"/>
      <c r="E106" s="4"/>
      <c r="F106" s="4"/>
      <c r="G106" s="4"/>
      <c r="H106" s="4"/>
      <c r="I106" s="9"/>
    </row>
    <row r="107" spans="1:9" ht="25.5" hidden="1" customHeight="1">
      <c r="A107" s="4"/>
      <c r="B107" s="4"/>
      <c r="C107" s="4"/>
      <c r="D107" s="4"/>
      <c r="E107" s="4"/>
      <c r="F107" s="4"/>
      <c r="G107" s="4"/>
      <c r="H107" s="4"/>
      <c r="I107" s="9"/>
    </row>
    <row r="108" spans="1:9" ht="25.5" hidden="1" customHeight="1">
      <c r="A108" s="4"/>
      <c r="B108" s="4"/>
      <c r="C108" s="4"/>
      <c r="D108" s="4"/>
      <c r="E108" s="4"/>
      <c r="F108" s="4"/>
      <c r="G108" s="4"/>
      <c r="H108" s="4"/>
      <c r="I108" s="6"/>
    </row>
    <row r="109" spans="1:9" ht="25.5" hidden="1" customHeight="1">
      <c r="A109" s="4"/>
      <c r="B109" s="4"/>
      <c r="C109" s="4"/>
      <c r="D109" s="4"/>
      <c r="E109" s="4"/>
      <c r="F109" s="4"/>
      <c r="G109" s="4"/>
      <c r="H109" s="4"/>
      <c r="I109" s="9"/>
    </row>
    <row r="110" spans="1:9" ht="25.5" hidden="1" customHeight="1">
      <c r="A110" s="4"/>
      <c r="B110" s="4"/>
      <c r="C110" s="4"/>
      <c r="D110" s="4"/>
      <c r="E110" s="4"/>
      <c r="F110" s="4"/>
      <c r="G110" s="4"/>
      <c r="H110" s="4"/>
      <c r="I110" s="9"/>
    </row>
    <row r="111" spans="1:9" ht="25.5" hidden="1" customHeight="1">
      <c r="A111" s="4"/>
      <c r="B111" s="4"/>
      <c r="C111" s="4"/>
      <c r="D111" s="4"/>
      <c r="E111" s="4"/>
      <c r="F111" s="4"/>
      <c r="G111" s="4"/>
      <c r="H111" s="4"/>
      <c r="I111" s="9"/>
    </row>
    <row r="112" spans="1:9" ht="25.5" hidden="1" customHeight="1">
      <c r="A112" s="4"/>
      <c r="B112" s="4"/>
      <c r="C112" s="4"/>
      <c r="D112" s="4"/>
      <c r="E112" s="4"/>
      <c r="F112" s="4"/>
      <c r="G112" s="4"/>
      <c r="H112" s="4"/>
      <c r="I112" s="9"/>
    </row>
    <row r="113" spans="1:9" ht="25.5" hidden="1" customHeight="1">
      <c r="A113" s="4"/>
      <c r="B113" s="4"/>
      <c r="C113" s="4"/>
      <c r="D113" s="4"/>
      <c r="E113" s="4"/>
      <c r="F113" s="4"/>
      <c r="G113" s="4"/>
      <c r="H113" s="4"/>
      <c r="I113" s="9"/>
    </row>
    <row r="114" spans="1:9" ht="25.5" hidden="1" customHeight="1">
      <c r="A114" s="4"/>
      <c r="B114" s="4"/>
      <c r="C114" s="4"/>
      <c r="D114" s="4"/>
      <c r="E114" s="4"/>
      <c r="F114" s="4"/>
      <c r="G114" s="4"/>
      <c r="H114" s="4"/>
      <c r="I114" s="9"/>
    </row>
    <row r="115" spans="1:9" ht="25.5" hidden="1" customHeight="1">
      <c r="A115" s="4"/>
      <c r="B115" s="4"/>
      <c r="C115" s="4"/>
      <c r="D115" s="4"/>
      <c r="E115" s="4"/>
      <c r="F115" s="4"/>
      <c r="G115" s="4"/>
      <c r="H115" s="4"/>
      <c r="I115" s="9"/>
    </row>
    <row r="116" spans="1:9" ht="25.5" hidden="1" customHeight="1">
      <c r="A116" s="4"/>
      <c r="B116" s="4"/>
      <c r="C116" s="4"/>
      <c r="D116" s="4"/>
      <c r="E116" s="4"/>
      <c r="F116" s="4"/>
      <c r="G116" s="4"/>
      <c r="H116" s="4"/>
      <c r="I116" s="9"/>
    </row>
    <row r="117" spans="1:9" ht="25.5" hidden="1" customHeight="1">
      <c r="A117" s="4"/>
      <c r="B117" s="4"/>
      <c r="C117" s="4"/>
      <c r="D117" s="4"/>
      <c r="E117" s="4"/>
      <c r="F117" s="4"/>
      <c r="G117" s="4"/>
      <c r="H117" s="4"/>
      <c r="I117" s="9"/>
    </row>
    <row r="118" spans="1:9" ht="25.5" hidden="1" customHeight="1">
      <c r="A118" s="4"/>
      <c r="B118" s="4"/>
      <c r="C118" s="4"/>
      <c r="D118" s="4"/>
      <c r="E118" s="4"/>
      <c r="F118" s="4"/>
      <c r="G118" s="4"/>
      <c r="H118" s="4"/>
      <c r="I118" s="6"/>
    </row>
    <row r="119" spans="1:9" ht="25.5" hidden="1" customHeight="1">
      <c r="A119" s="4"/>
      <c r="B119" s="4"/>
      <c r="C119" s="4"/>
      <c r="D119" s="4"/>
      <c r="E119" s="4"/>
      <c r="F119" s="4"/>
      <c r="G119" s="4"/>
      <c r="H119" s="4"/>
      <c r="I119" s="9"/>
    </row>
    <row r="120" spans="1:9" ht="25.5" hidden="1" customHeight="1">
      <c r="A120" s="4"/>
      <c r="B120" s="4"/>
      <c r="C120" s="4"/>
      <c r="D120" s="4"/>
      <c r="E120" s="4"/>
      <c r="F120" s="4"/>
      <c r="G120" s="4"/>
      <c r="H120" s="4"/>
      <c r="I120" s="9"/>
    </row>
    <row r="121" spans="1:9" ht="25.5" hidden="1" customHeight="1">
      <c r="A121" s="4"/>
      <c r="B121" s="4"/>
      <c r="C121" s="4"/>
      <c r="D121" s="4"/>
      <c r="E121" s="4"/>
      <c r="F121" s="4"/>
      <c r="G121" s="4"/>
      <c r="H121" s="4"/>
      <c r="I121" s="9"/>
    </row>
    <row r="122" spans="1:9" ht="25.5" hidden="1" customHeight="1">
      <c r="A122" s="4"/>
      <c r="B122" s="4"/>
      <c r="C122" s="4"/>
      <c r="D122" s="4"/>
      <c r="E122" s="4"/>
      <c r="F122" s="4"/>
      <c r="G122" s="4"/>
      <c r="H122" s="4"/>
      <c r="I122" s="9"/>
    </row>
    <row r="123" spans="1:9" ht="25.5" hidden="1" customHeight="1">
      <c r="A123" s="4"/>
      <c r="B123" s="4"/>
      <c r="C123" s="4"/>
      <c r="D123" s="4"/>
      <c r="E123" s="4"/>
      <c r="F123" s="4"/>
      <c r="G123" s="4"/>
      <c r="H123" s="4"/>
      <c r="I123" s="9"/>
    </row>
    <row r="124" spans="1:9" ht="25.5" hidden="1" customHeight="1">
      <c r="A124" s="4"/>
      <c r="B124" s="4"/>
      <c r="C124" s="4"/>
      <c r="D124" s="4"/>
      <c r="E124" s="4"/>
      <c r="F124" s="4"/>
      <c r="G124" s="4"/>
      <c r="H124" s="4"/>
      <c r="I124" s="9"/>
    </row>
    <row r="125" spans="1:9" ht="25.5" hidden="1" customHeight="1">
      <c r="A125" s="4"/>
      <c r="B125" s="4"/>
      <c r="C125" s="4"/>
      <c r="D125" s="4"/>
      <c r="E125" s="4"/>
      <c r="F125" s="4"/>
      <c r="G125" s="4"/>
      <c r="H125" s="4"/>
      <c r="I125" s="9"/>
    </row>
    <row r="126" spans="1:9" ht="25.5" hidden="1" customHeight="1">
      <c r="A126" s="4"/>
      <c r="B126" s="4"/>
      <c r="C126" s="4"/>
      <c r="D126" s="4"/>
      <c r="E126" s="4"/>
      <c r="F126" s="4"/>
      <c r="G126" s="4"/>
      <c r="H126" s="4"/>
      <c r="I126" s="9"/>
    </row>
    <row r="127" spans="1:9" ht="25.5" hidden="1" customHeight="1">
      <c r="A127" s="4"/>
      <c r="B127" s="4"/>
      <c r="C127" s="4"/>
      <c r="D127" s="4"/>
      <c r="E127" s="4"/>
      <c r="F127" s="4"/>
      <c r="G127" s="4"/>
      <c r="H127" s="4"/>
      <c r="I127" s="9"/>
    </row>
    <row r="128" spans="1:9" ht="25.5" hidden="1" customHeight="1">
      <c r="A128" s="4"/>
      <c r="B128" s="4"/>
      <c r="C128" s="4"/>
      <c r="D128" s="4"/>
      <c r="E128" s="4"/>
      <c r="F128" s="4"/>
      <c r="G128" s="4"/>
      <c r="H128" s="4"/>
      <c r="I128" s="6"/>
    </row>
    <row r="129" spans="1:9" ht="25.5" hidden="1" customHeight="1">
      <c r="A129" s="4"/>
      <c r="B129" s="4"/>
      <c r="C129" s="4"/>
      <c r="D129" s="4"/>
      <c r="E129" s="4"/>
      <c r="F129" s="4"/>
      <c r="G129" s="4"/>
      <c r="H129" s="4"/>
      <c r="I129" s="9"/>
    </row>
    <row r="130" spans="1:9" ht="25.5" hidden="1" customHeight="1">
      <c r="A130" s="4"/>
      <c r="B130" s="4"/>
      <c r="C130" s="4"/>
      <c r="D130" s="4"/>
      <c r="E130" s="4"/>
      <c r="F130" s="4"/>
      <c r="G130" s="4"/>
      <c r="H130" s="4"/>
      <c r="I130" s="9"/>
    </row>
    <row r="131" spans="1:9" ht="25.5" hidden="1" customHeight="1">
      <c r="A131" s="4"/>
      <c r="B131" s="4"/>
      <c r="C131" s="4"/>
      <c r="D131" s="4"/>
      <c r="E131" s="4"/>
      <c r="F131" s="4"/>
      <c r="G131" s="4"/>
      <c r="H131" s="4"/>
      <c r="I131" s="9"/>
    </row>
    <row r="132" spans="1:9" ht="25.5" hidden="1" customHeight="1">
      <c r="A132" s="4"/>
      <c r="B132" s="4"/>
      <c r="C132" s="4"/>
      <c r="D132" s="4"/>
      <c r="E132" s="4"/>
      <c r="F132" s="4"/>
      <c r="G132" s="4"/>
      <c r="H132" s="4"/>
      <c r="I132" s="9"/>
    </row>
    <row r="133" spans="1:9" ht="25.5" hidden="1" customHeight="1">
      <c r="A133" s="4"/>
      <c r="B133" s="4"/>
      <c r="C133" s="4"/>
      <c r="D133" s="4"/>
      <c r="E133" s="4"/>
      <c r="F133" s="4"/>
      <c r="G133" s="4"/>
      <c r="H133" s="4"/>
      <c r="I133" s="9"/>
    </row>
    <row r="134" spans="1:9" ht="25.5" hidden="1" customHeight="1">
      <c r="A134" s="4"/>
      <c r="B134" s="4"/>
      <c r="C134" s="4"/>
      <c r="D134" s="4"/>
      <c r="E134" s="4"/>
      <c r="F134" s="4"/>
      <c r="G134" s="4"/>
      <c r="H134" s="4"/>
      <c r="I134" s="9"/>
    </row>
    <row r="135" spans="1:9" ht="25.5" hidden="1" customHeight="1">
      <c r="A135" s="4"/>
      <c r="B135" s="4"/>
      <c r="C135" s="4"/>
      <c r="D135" s="4"/>
      <c r="E135" s="4"/>
      <c r="F135" s="4"/>
      <c r="G135" s="4"/>
      <c r="H135" s="4"/>
      <c r="I135" s="9"/>
    </row>
    <row r="136" spans="1:9" ht="25.5" hidden="1" customHeight="1">
      <c r="A136" s="4"/>
      <c r="B136" s="4"/>
      <c r="C136" s="4"/>
      <c r="D136" s="4"/>
      <c r="E136" s="4"/>
      <c r="F136" s="4"/>
      <c r="G136" s="4"/>
      <c r="H136" s="4"/>
      <c r="I136" s="9"/>
    </row>
    <row r="137" spans="1:9" ht="25.5" hidden="1" customHeight="1">
      <c r="A137" s="4"/>
      <c r="B137" s="4"/>
      <c r="C137" s="4"/>
      <c r="D137" s="4"/>
      <c r="E137" s="4"/>
      <c r="F137" s="4"/>
      <c r="G137" s="4"/>
      <c r="H137" s="4"/>
      <c r="I137" s="9"/>
    </row>
    <row r="138" spans="1:9" ht="25.5" hidden="1" customHeight="1">
      <c r="A138" s="4"/>
      <c r="B138" s="4"/>
      <c r="C138" s="4"/>
      <c r="D138" s="4"/>
      <c r="E138" s="4"/>
      <c r="F138" s="4"/>
      <c r="G138" s="4"/>
      <c r="H138" s="4"/>
      <c r="I138" s="6"/>
    </row>
    <row r="139" spans="1:9" ht="25.5" hidden="1" customHeight="1">
      <c r="A139" s="4"/>
      <c r="B139" s="4"/>
      <c r="C139" s="4"/>
      <c r="D139" s="4"/>
      <c r="E139" s="4"/>
      <c r="F139" s="4"/>
      <c r="G139" s="4"/>
      <c r="H139" s="4"/>
      <c r="I139" s="9"/>
    </row>
    <row r="140" spans="1:9" ht="25.5" hidden="1" customHeight="1">
      <c r="A140" s="4"/>
      <c r="B140" s="4"/>
      <c r="C140" s="4"/>
      <c r="D140" s="4"/>
      <c r="E140" s="4"/>
      <c r="F140" s="4"/>
      <c r="G140" s="4"/>
      <c r="H140" s="4"/>
      <c r="I140" s="9"/>
    </row>
    <row r="141" spans="1:9" ht="25.5" hidden="1" customHeight="1">
      <c r="A141" s="4"/>
      <c r="B141" s="4"/>
      <c r="C141" s="4"/>
      <c r="D141" s="4"/>
      <c r="E141" s="4"/>
      <c r="F141" s="4"/>
      <c r="G141" s="4"/>
      <c r="H141" s="4"/>
      <c r="I141" s="9"/>
    </row>
    <row r="142" spans="1:9" ht="25.5" hidden="1" customHeight="1">
      <c r="A142" s="4"/>
      <c r="B142" s="4"/>
      <c r="C142" s="4"/>
      <c r="D142" s="4"/>
      <c r="E142" s="4"/>
      <c r="F142" s="4"/>
      <c r="G142" s="4"/>
      <c r="H142" s="4"/>
      <c r="I142" s="9"/>
    </row>
    <row r="143" spans="1:9" ht="25.5" hidden="1" customHeight="1">
      <c r="A143" s="4"/>
      <c r="B143" s="4"/>
      <c r="C143" s="4"/>
      <c r="D143" s="4"/>
      <c r="E143" s="4"/>
      <c r="F143" s="4"/>
      <c r="G143" s="4"/>
      <c r="H143" s="4"/>
      <c r="I143" s="9"/>
    </row>
    <row r="144" spans="1:9" ht="25.5" hidden="1" customHeight="1">
      <c r="A144" s="4"/>
      <c r="B144" s="4"/>
      <c r="C144" s="4"/>
      <c r="D144" s="4"/>
      <c r="E144" s="4"/>
      <c r="F144" s="4"/>
      <c r="G144" s="4"/>
      <c r="H144" s="4"/>
      <c r="I144" s="9"/>
    </row>
    <row r="145" spans="1:9" ht="25.5" hidden="1" customHeight="1">
      <c r="A145" s="4"/>
      <c r="B145" s="4"/>
      <c r="C145" s="4"/>
      <c r="D145" s="4"/>
      <c r="E145" s="4"/>
      <c r="F145" s="4"/>
      <c r="G145" s="4"/>
      <c r="H145" s="4"/>
      <c r="I145" s="9"/>
    </row>
    <row r="146" spans="1:9" ht="25.5" hidden="1" customHeight="1">
      <c r="A146" s="4"/>
      <c r="B146" s="4"/>
      <c r="C146" s="4"/>
      <c r="D146" s="4"/>
      <c r="E146" s="4"/>
      <c r="F146" s="4"/>
      <c r="G146" s="4"/>
      <c r="H146" s="4"/>
      <c r="I146" s="9"/>
    </row>
    <row r="147" spans="1:9" ht="25.5" hidden="1" customHeight="1">
      <c r="A147" s="4"/>
      <c r="B147" s="4"/>
      <c r="C147" s="4"/>
      <c r="D147" s="4"/>
      <c r="E147" s="4"/>
      <c r="F147" s="4"/>
      <c r="G147" s="4"/>
      <c r="H147" s="4"/>
      <c r="I147" s="9"/>
    </row>
    <row r="148" spans="1:9" ht="25.5" hidden="1" customHeight="1">
      <c r="A148" s="4"/>
      <c r="B148" s="4"/>
      <c r="C148" s="4"/>
      <c r="D148" s="4"/>
      <c r="E148" s="4"/>
      <c r="F148" s="4"/>
      <c r="G148" s="4"/>
      <c r="H148" s="4"/>
      <c r="I148" s="6"/>
    </row>
    <row r="149" spans="1:9" ht="25.5" hidden="1" customHeight="1">
      <c r="A149" s="4"/>
      <c r="B149" s="4"/>
      <c r="C149" s="4"/>
      <c r="D149" s="4"/>
      <c r="E149" s="4"/>
      <c r="F149" s="4"/>
      <c r="G149" s="4"/>
      <c r="H149" s="4"/>
      <c r="I149" s="9"/>
    </row>
    <row r="150" spans="1:9" ht="25.5" hidden="1" customHeight="1">
      <c r="A150" s="4"/>
      <c r="B150" s="4"/>
      <c r="C150" s="4"/>
      <c r="D150" s="4"/>
      <c r="E150" s="4"/>
      <c r="F150" s="4"/>
      <c r="G150" s="4"/>
      <c r="H150" s="4"/>
      <c r="I150" s="9"/>
    </row>
    <row r="151" spans="1:9" ht="25.5" hidden="1" customHeight="1">
      <c r="A151" s="4"/>
      <c r="B151" s="4"/>
      <c r="C151" s="4"/>
      <c r="D151" s="4"/>
      <c r="E151" s="4"/>
      <c r="F151" s="4"/>
      <c r="G151" s="4"/>
      <c r="H151" s="4"/>
      <c r="I151" s="9"/>
    </row>
    <row r="152" spans="1:9" ht="25.5" hidden="1" customHeight="1">
      <c r="A152" s="4"/>
      <c r="B152" s="4"/>
      <c r="C152" s="4"/>
      <c r="D152" s="4"/>
      <c r="E152" s="4"/>
      <c r="F152" s="4"/>
      <c r="G152" s="4"/>
      <c r="H152" s="4"/>
      <c r="I152" s="9"/>
    </row>
    <row r="153" spans="1:9" ht="25.5" hidden="1" customHeight="1">
      <c r="A153" s="4"/>
      <c r="B153" s="4"/>
      <c r="C153" s="4"/>
      <c r="D153" s="4"/>
      <c r="E153" s="4"/>
      <c r="F153" s="4"/>
      <c r="G153" s="4"/>
      <c r="H153" s="4"/>
      <c r="I153" s="9"/>
    </row>
    <row r="154" spans="1:9" ht="25.5" hidden="1" customHeight="1">
      <c r="A154" s="4"/>
      <c r="B154" s="4"/>
      <c r="C154" s="4"/>
      <c r="D154" s="4"/>
      <c r="E154" s="4"/>
      <c r="F154" s="4"/>
      <c r="G154" s="4"/>
      <c r="H154" s="4"/>
      <c r="I154" s="9"/>
    </row>
    <row r="155" spans="1:9" ht="25.5" hidden="1" customHeight="1">
      <c r="A155" s="4"/>
      <c r="B155" s="4"/>
      <c r="C155" s="4"/>
      <c r="D155" s="4"/>
      <c r="E155" s="4"/>
      <c r="F155" s="4"/>
      <c r="G155" s="4"/>
      <c r="H155" s="4"/>
      <c r="I155" s="9"/>
    </row>
    <row r="156" spans="1:9" ht="25.5" hidden="1" customHeight="1">
      <c r="A156" s="4"/>
      <c r="B156" s="4"/>
      <c r="C156" s="4"/>
      <c r="D156" s="4"/>
      <c r="E156" s="4"/>
      <c r="F156" s="4"/>
      <c r="G156" s="4"/>
      <c r="H156" s="4"/>
      <c r="I156" s="6"/>
    </row>
    <row r="157" spans="1:9" ht="25.5" hidden="1" customHeight="1">
      <c r="A157" s="4"/>
      <c r="B157" s="4"/>
      <c r="C157" s="4"/>
      <c r="D157" s="4"/>
      <c r="E157" s="4"/>
      <c r="F157" s="4"/>
      <c r="G157" s="4"/>
      <c r="H157" s="4"/>
      <c r="I157" s="9"/>
    </row>
    <row r="158" spans="1:9" ht="25.5" hidden="1" customHeight="1">
      <c r="A158" s="4"/>
      <c r="B158" s="4"/>
      <c r="C158" s="4"/>
      <c r="D158" s="4"/>
      <c r="E158" s="4"/>
      <c r="F158" s="4"/>
      <c r="G158" s="4"/>
      <c r="H158" s="4"/>
      <c r="I158" s="9"/>
    </row>
    <row r="159" spans="1:9" ht="25.5" hidden="1" customHeight="1">
      <c r="A159" s="4"/>
      <c r="B159" s="4"/>
      <c r="C159" s="4"/>
      <c r="D159" s="4"/>
      <c r="E159" s="4"/>
      <c r="F159" s="4"/>
      <c r="G159" s="4"/>
      <c r="H159" s="4"/>
      <c r="I159" s="9"/>
    </row>
    <row r="160" spans="1:9" ht="25.5" hidden="1" customHeight="1">
      <c r="A160" s="4"/>
      <c r="B160" s="4"/>
      <c r="C160" s="4"/>
      <c r="D160" s="4"/>
      <c r="E160" s="4"/>
      <c r="F160" s="4"/>
      <c r="G160" s="4"/>
      <c r="H160" s="4"/>
      <c r="I160" s="9"/>
    </row>
    <row r="161" spans="1:9" ht="25.5" hidden="1" customHeight="1">
      <c r="A161" s="4"/>
      <c r="B161" s="4"/>
      <c r="C161" s="4"/>
      <c r="D161" s="4"/>
      <c r="E161" s="4"/>
      <c r="F161" s="4"/>
      <c r="G161" s="4"/>
      <c r="H161" s="4"/>
      <c r="I161" s="9"/>
    </row>
    <row r="162" spans="1:9" ht="25.5" hidden="1" customHeight="1">
      <c r="A162" s="4"/>
      <c r="B162" s="4"/>
      <c r="C162" s="4"/>
      <c r="D162" s="4"/>
      <c r="E162" s="4"/>
      <c r="F162" s="4"/>
      <c r="G162" s="4"/>
      <c r="H162" s="4"/>
      <c r="I162" s="9"/>
    </row>
    <row r="163" spans="1:9" ht="25.5" hidden="1" customHeight="1">
      <c r="A163" s="4"/>
      <c r="B163" s="4"/>
      <c r="C163" s="4"/>
      <c r="D163" s="4"/>
      <c r="E163" s="4"/>
      <c r="F163" s="4"/>
      <c r="G163" s="4"/>
      <c r="H163" s="4"/>
      <c r="I163" s="9"/>
    </row>
    <row r="164" spans="1:9" ht="25.5" hidden="1" customHeight="1">
      <c r="A164" s="4"/>
      <c r="B164" s="4"/>
      <c r="C164" s="4"/>
      <c r="D164" s="4"/>
      <c r="E164" s="4"/>
      <c r="F164" s="4"/>
      <c r="G164" s="4"/>
      <c r="H164" s="4"/>
      <c r="I164" s="9"/>
    </row>
    <row r="165" spans="1:9" ht="25.5" hidden="1" customHeight="1">
      <c r="A165" s="4"/>
      <c r="B165" s="4"/>
      <c r="C165" s="4"/>
      <c r="D165" s="4"/>
      <c r="E165" s="4"/>
      <c r="F165" s="4"/>
      <c r="G165" s="4"/>
      <c r="H165" s="4"/>
      <c r="I165" s="9"/>
    </row>
    <row r="166" spans="1:9" ht="25.5" hidden="1" customHeight="1">
      <c r="A166" s="4"/>
      <c r="B166" s="4"/>
      <c r="C166" s="4"/>
      <c r="D166" s="4"/>
      <c r="E166" s="4"/>
      <c r="F166" s="4"/>
      <c r="G166" s="4"/>
      <c r="H166" s="4"/>
      <c r="I166" s="6"/>
    </row>
    <row r="167" spans="1:9" ht="25.5" hidden="1" customHeight="1">
      <c r="A167" s="4"/>
      <c r="B167" s="4"/>
      <c r="C167" s="4"/>
      <c r="D167" s="4"/>
      <c r="E167" s="4"/>
      <c r="F167" s="4"/>
      <c r="G167" s="4"/>
      <c r="H167" s="4"/>
      <c r="I167" s="9"/>
    </row>
    <row r="168" spans="1:9" ht="25.5" hidden="1" customHeight="1">
      <c r="A168" s="4"/>
      <c r="B168" s="4"/>
      <c r="C168" s="4"/>
      <c r="D168" s="4"/>
      <c r="E168" s="4"/>
      <c r="F168" s="4"/>
      <c r="G168" s="4"/>
      <c r="H168" s="4"/>
      <c r="I168" s="9"/>
    </row>
    <row r="169" spans="1:9" ht="25.5" hidden="1" customHeight="1">
      <c r="A169" s="4"/>
      <c r="B169" s="4"/>
      <c r="C169" s="4"/>
      <c r="D169" s="4"/>
      <c r="E169" s="4"/>
      <c r="F169" s="4"/>
      <c r="G169" s="4"/>
      <c r="H169" s="4"/>
      <c r="I169" s="9"/>
    </row>
    <row r="170" spans="1:9" ht="25.5" hidden="1" customHeight="1">
      <c r="A170" s="4"/>
      <c r="B170" s="4"/>
      <c r="C170" s="4"/>
      <c r="D170" s="4"/>
      <c r="E170" s="4"/>
      <c r="F170" s="4"/>
      <c r="G170" s="4"/>
      <c r="H170" s="4"/>
      <c r="I170" s="9"/>
    </row>
    <row r="171" spans="1:9" ht="25.5" hidden="1" customHeight="1">
      <c r="A171" s="4"/>
      <c r="B171" s="4"/>
      <c r="C171" s="4"/>
      <c r="D171" s="4"/>
      <c r="E171" s="4"/>
      <c r="F171" s="4"/>
      <c r="G171" s="4"/>
      <c r="H171" s="4"/>
      <c r="I171" s="9"/>
    </row>
    <row r="172" spans="1:9" ht="25.5" hidden="1" customHeight="1">
      <c r="A172" s="4"/>
      <c r="B172" s="4"/>
      <c r="C172" s="4"/>
      <c r="D172" s="4"/>
      <c r="E172" s="4"/>
      <c r="F172" s="4"/>
      <c r="G172" s="4"/>
      <c r="H172" s="4"/>
      <c r="I172" s="6"/>
    </row>
    <row r="173" spans="1:9" ht="25.5" hidden="1" customHeight="1">
      <c r="A173" s="4"/>
      <c r="B173" s="4"/>
      <c r="C173" s="4"/>
      <c r="D173" s="4"/>
      <c r="E173" s="4"/>
      <c r="F173" s="4"/>
      <c r="G173" s="4"/>
      <c r="H173" s="4"/>
      <c r="I173" s="9"/>
    </row>
    <row r="174" spans="1:9" ht="25.5" hidden="1" customHeight="1">
      <c r="A174" s="4"/>
      <c r="B174" s="4"/>
      <c r="C174" s="4"/>
      <c r="D174" s="4"/>
      <c r="E174" s="4"/>
      <c r="F174" s="4"/>
      <c r="G174" s="4"/>
      <c r="H174" s="4"/>
      <c r="I174" s="9"/>
    </row>
    <row r="175" spans="1:9" ht="25.5" hidden="1" customHeight="1">
      <c r="A175" s="4"/>
      <c r="B175" s="4"/>
      <c r="C175" s="4"/>
      <c r="D175" s="4"/>
      <c r="E175" s="4"/>
      <c r="F175" s="4"/>
      <c r="G175" s="4"/>
      <c r="H175" s="4"/>
      <c r="I175" s="9"/>
    </row>
    <row r="176" spans="1:9" ht="25.5" hidden="1" customHeight="1">
      <c r="A176" s="4"/>
      <c r="B176" s="4"/>
      <c r="C176" s="4"/>
      <c r="D176" s="4"/>
      <c r="E176" s="4"/>
      <c r="F176" s="4"/>
      <c r="G176" s="4"/>
      <c r="H176" s="4"/>
      <c r="I176" s="9"/>
    </row>
    <row r="177" spans="1:9" ht="25.5" hidden="1" customHeight="1">
      <c r="A177" s="4"/>
      <c r="B177" s="4"/>
      <c r="C177" s="4"/>
      <c r="D177" s="4"/>
      <c r="E177" s="4"/>
      <c r="F177" s="4"/>
      <c r="G177" s="4"/>
      <c r="H177" s="4"/>
      <c r="I177" s="9"/>
    </row>
    <row r="178" spans="1:9" ht="25.5" hidden="1" customHeight="1">
      <c r="A178" s="4"/>
      <c r="B178" s="4"/>
      <c r="C178" s="4"/>
      <c r="D178" s="4"/>
      <c r="E178" s="4"/>
      <c r="F178" s="4"/>
      <c r="G178" s="4"/>
      <c r="H178" s="4"/>
      <c r="I178" s="9"/>
    </row>
    <row r="179" spans="1:9" ht="25.5" hidden="1" customHeight="1">
      <c r="A179" s="4"/>
      <c r="B179" s="4"/>
      <c r="C179" s="4"/>
      <c r="D179" s="4"/>
      <c r="E179" s="4"/>
      <c r="F179" s="4"/>
      <c r="G179" s="4"/>
      <c r="H179" s="4"/>
      <c r="I179" s="9"/>
    </row>
    <row r="180" spans="1:9" ht="25.5" hidden="1" customHeight="1">
      <c r="A180" s="4"/>
      <c r="B180" s="4"/>
      <c r="C180" s="4"/>
      <c r="D180" s="4"/>
      <c r="E180" s="4"/>
      <c r="F180" s="4"/>
      <c r="G180" s="4"/>
      <c r="H180" s="4"/>
      <c r="I180" s="6"/>
    </row>
    <row r="181" spans="1:9" ht="25.5" hidden="1" customHeight="1">
      <c r="A181" s="4"/>
      <c r="B181" s="4"/>
      <c r="C181" s="4"/>
      <c r="D181" s="4"/>
      <c r="E181" s="4"/>
      <c r="F181" s="4"/>
      <c r="G181" s="4"/>
      <c r="H181" s="4"/>
      <c r="I181" s="9"/>
    </row>
    <row r="182" spans="1:9" ht="25.5" hidden="1" customHeight="1">
      <c r="A182" s="4"/>
      <c r="B182" s="4"/>
      <c r="C182" s="4"/>
      <c r="D182" s="4"/>
      <c r="E182" s="4"/>
      <c r="F182" s="4"/>
      <c r="G182" s="4"/>
      <c r="H182" s="4"/>
      <c r="I182" s="9"/>
    </row>
    <row r="183" spans="1:9" ht="25.5" hidden="1" customHeight="1">
      <c r="A183" s="4"/>
      <c r="B183" s="4"/>
      <c r="C183" s="4"/>
      <c r="D183" s="4"/>
      <c r="E183" s="4"/>
      <c r="F183" s="4"/>
      <c r="G183" s="4"/>
      <c r="H183" s="4"/>
      <c r="I183" s="9"/>
    </row>
    <row r="184" spans="1:9" ht="25.5" hidden="1" customHeight="1">
      <c r="A184" s="4"/>
      <c r="B184" s="4"/>
      <c r="C184" s="4"/>
      <c r="D184" s="4"/>
      <c r="E184" s="4"/>
      <c r="F184" s="4"/>
      <c r="G184" s="4"/>
      <c r="H184" s="4"/>
      <c r="I184" s="9"/>
    </row>
    <row r="185" spans="1:9" ht="25.5" hidden="1" customHeight="1">
      <c r="A185" s="4"/>
      <c r="B185" s="4"/>
      <c r="C185" s="4"/>
      <c r="D185" s="4"/>
      <c r="E185" s="4"/>
      <c r="F185" s="4"/>
      <c r="G185" s="4"/>
      <c r="H185" s="4"/>
      <c r="I185" s="9"/>
    </row>
    <row r="186" spans="1:9" ht="25.5" hidden="1" customHeight="1">
      <c r="A186" s="4"/>
      <c r="B186" s="4"/>
      <c r="C186" s="4"/>
      <c r="D186" s="4"/>
      <c r="E186" s="4"/>
      <c r="F186" s="4"/>
      <c r="G186" s="4"/>
      <c r="H186" s="4"/>
      <c r="I186" s="9"/>
    </row>
    <row r="187" spans="1:9" ht="25.5" hidden="1" customHeight="1">
      <c r="A187" s="4"/>
      <c r="B187" s="4"/>
      <c r="C187" s="4"/>
      <c r="D187" s="4"/>
      <c r="E187" s="4"/>
      <c r="F187" s="4"/>
      <c r="G187" s="4"/>
      <c r="H187" s="4"/>
      <c r="I187" s="9"/>
    </row>
    <row r="188" spans="1:9" ht="25.5" hidden="1" customHeight="1">
      <c r="A188" s="4"/>
      <c r="B188" s="4"/>
      <c r="C188" s="4"/>
      <c r="D188" s="4"/>
      <c r="E188" s="4"/>
      <c r="F188" s="4"/>
      <c r="G188" s="4"/>
      <c r="H188" s="4"/>
      <c r="I188" s="9"/>
    </row>
    <row r="189" spans="1:9" ht="25.5" hidden="1" customHeight="1">
      <c r="A189" s="4"/>
      <c r="B189" s="4"/>
      <c r="C189" s="4"/>
      <c r="D189" s="4"/>
      <c r="E189" s="4"/>
      <c r="F189" s="4"/>
      <c r="G189" s="4"/>
      <c r="H189" s="4"/>
      <c r="I189" s="9"/>
    </row>
    <row r="190" spans="1:9" ht="25.5" hidden="1" customHeight="1">
      <c r="A190" s="4"/>
      <c r="B190" s="4"/>
      <c r="C190" s="4"/>
      <c r="D190" s="4"/>
      <c r="E190" s="4"/>
      <c r="F190" s="4"/>
      <c r="G190" s="4"/>
      <c r="H190" s="4"/>
      <c r="I190" s="9"/>
    </row>
    <row r="191" spans="1:9" ht="25.5" hidden="1" customHeight="1">
      <c r="A191" s="4"/>
      <c r="B191" s="4"/>
      <c r="C191" s="4"/>
      <c r="D191" s="4"/>
      <c r="E191" s="4"/>
      <c r="F191" s="4"/>
      <c r="G191" s="4"/>
      <c r="H191" s="4"/>
      <c r="I191" s="6"/>
    </row>
    <row r="192" spans="1:9" ht="25.5" hidden="1" customHeight="1">
      <c r="A192" s="4"/>
      <c r="B192" s="4"/>
      <c r="C192" s="4"/>
      <c r="D192" s="4"/>
      <c r="E192" s="4"/>
      <c r="F192" s="4"/>
      <c r="G192" s="4"/>
      <c r="H192" s="4"/>
      <c r="I192" s="9"/>
    </row>
    <row r="193" spans="1:9" ht="25.5" hidden="1" customHeight="1">
      <c r="A193" s="4"/>
      <c r="B193" s="4"/>
      <c r="C193" s="4"/>
      <c r="D193" s="4"/>
      <c r="E193" s="4"/>
      <c r="F193" s="4"/>
      <c r="G193" s="4"/>
      <c r="H193" s="4"/>
      <c r="I193" s="9"/>
    </row>
    <row r="194" spans="1:9" ht="25.5" hidden="1" customHeight="1">
      <c r="A194" s="4"/>
      <c r="B194" s="4"/>
      <c r="C194" s="4"/>
      <c r="D194" s="4"/>
      <c r="E194" s="4"/>
      <c r="F194" s="4"/>
      <c r="G194" s="4"/>
      <c r="H194" s="4"/>
      <c r="I194" s="9"/>
    </row>
    <row r="195" spans="1:9" ht="25.5" hidden="1" customHeight="1">
      <c r="A195" s="4"/>
      <c r="B195" s="4"/>
      <c r="C195" s="4"/>
      <c r="D195" s="4"/>
      <c r="E195" s="4"/>
      <c r="F195" s="4"/>
      <c r="G195" s="4"/>
      <c r="H195" s="4"/>
      <c r="I195" s="9"/>
    </row>
    <row r="196" spans="1:9" ht="25.5" hidden="1" customHeight="1">
      <c r="A196" s="4"/>
      <c r="B196" s="4"/>
      <c r="C196" s="4"/>
      <c r="D196" s="4"/>
      <c r="E196" s="4"/>
      <c r="F196" s="4"/>
      <c r="G196" s="4"/>
      <c r="H196" s="4"/>
      <c r="I196" s="9"/>
    </row>
    <row r="197" spans="1:9" ht="25.5" hidden="1" customHeight="1">
      <c r="A197" s="4"/>
      <c r="B197" s="4"/>
      <c r="C197" s="4"/>
      <c r="D197" s="4"/>
      <c r="E197" s="4"/>
      <c r="F197" s="4"/>
      <c r="G197" s="4"/>
      <c r="H197" s="4"/>
      <c r="I197" s="6"/>
    </row>
    <row r="198" spans="1:9" ht="25.5" hidden="1" customHeight="1">
      <c r="A198" s="4"/>
      <c r="B198" s="4"/>
      <c r="C198" s="4"/>
      <c r="D198" s="4"/>
      <c r="E198" s="4"/>
      <c r="F198" s="4"/>
      <c r="G198" s="4"/>
      <c r="H198" s="4"/>
      <c r="I198" s="9"/>
    </row>
    <row r="199" spans="1:9" ht="25.5" hidden="1" customHeight="1">
      <c r="A199" s="4"/>
      <c r="B199" s="4"/>
      <c r="C199" s="4"/>
      <c r="D199" s="4"/>
      <c r="E199" s="4"/>
      <c r="F199" s="4"/>
      <c r="G199" s="4"/>
      <c r="H199" s="4"/>
      <c r="I199" s="9"/>
    </row>
    <row r="200" spans="1:9" ht="25.5" hidden="1" customHeight="1">
      <c r="A200" s="4"/>
      <c r="B200" s="4"/>
      <c r="C200" s="4"/>
      <c r="D200" s="4"/>
      <c r="E200" s="4"/>
      <c r="F200" s="4"/>
      <c r="G200" s="4"/>
      <c r="H200" s="4"/>
      <c r="I200" s="9"/>
    </row>
    <row r="201" spans="1:9" ht="25.5" hidden="1" customHeight="1">
      <c r="A201" s="4"/>
      <c r="B201" s="4"/>
      <c r="C201" s="4"/>
      <c r="D201" s="4"/>
      <c r="E201" s="4"/>
      <c r="F201" s="4"/>
      <c r="G201" s="4"/>
      <c r="H201" s="4"/>
      <c r="I201" s="9"/>
    </row>
    <row r="202" spans="1:9" ht="25.5" hidden="1" customHeight="1">
      <c r="A202" s="4"/>
      <c r="B202" s="4"/>
      <c r="C202" s="4"/>
      <c r="D202" s="4"/>
      <c r="E202" s="4"/>
      <c r="F202" s="4"/>
      <c r="G202" s="4"/>
      <c r="H202" s="4"/>
      <c r="I202" s="9"/>
    </row>
    <row r="203" spans="1:9" ht="25.5" hidden="1" customHeight="1">
      <c r="A203" s="4"/>
      <c r="B203" s="4"/>
      <c r="C203" s="4"/>
      <c r="D203" s="4"/>
      <c r="E203" s="4"/>
      <c r="F203" s="4"/>
      <c r="G203" s="4"/>
      <c r="H203" s="4"/>
      <c r="I203" s="9"/>
    </row>
    <row r="204" spans="1:9" ht="25.5" hidden="1" customHeight="1">
      <c r="A204" s="4"/>
      <c r="B204" s="4"/>
      <c r="C204" s="4"/>
      <c r="D204" s="4"/>
      <c r="E204" s="4"/>
      <c r="F204" s="4"/>
      <c r="G204" s="4"/>
      <c r="H204" s="4"/>
      <c r="I204" s="9"/>
    </row>
    <row r="205" spans="1:9" ht="25.5" hidden="1" customHeight="1">
      <c r="A205" s="4"/>
      <c r="B205" s="4"/>
      <c r="C205" s="4"/>
      <c r="D205" s="4"/>
      <c r="E205" s="4"/>
      <c r="F205" s="4"/>
      <c r="G205" s="4"/>
      <c r="H205" s="4"/>
      <c r="I205" s="6"/>
    </row>
    <row r="206" spans="1:9" ht="25.5" hidden="1" customHeight="1">
      <c r="A206" s="4"/>
      <c r="B206" s="4"/>
      <c r="C206" s="4"/>
      <c r="D206" s="4"/>
      <c r="E206" s="4"/>
      <c r="F206" s="4"/>
      <c r="G206" s="4"/>
      <c r="H206" s="4"/>
      <c r="I206" s="9"/>
    </row>
    <row r="207" spans="1:9" ht="25.5" hidden="1" customHeight="1">
      <c r="A207" s="4"/>
      <c r="B207" s="4"/>
      <c r="C207" s="4"/>
      <c r="D207" s="4"/>
      <c r="E207" s="4"/>
      <c r="F207" s="4"/>
      <c r="G207" s="4"/>
      <c r="H207" s="4"/>
      <c r="I207" s="9"/>
    </row>
    <row r="208" spans="1:9" ht="25.5" hidden="1" customHeight="1">
      <c r="A208" s="4"/>
      <c r="B208" s="4"/>
      <c r="C208" s="4"/>
      <c r="D208" s="4"/>
      <c r="E208" s="4"/>
      <c r="F208" s="4"/>
      <c r="G208" s="4"/>
      <c r="H208" s="4"/>
      <c r="I208" s="9"/>
    </row>
    <row r="209" spans="1:9" ht="25.5" hidden="1" customHeight="1">
      <c r="A209" s="4"/>
      <c r="B209" s="4"/>
      <c r="C209" s="4"/>
      <c r="D209" s="4"/>
      <c r="E209" s="4"/>
      <c r="F209" s="4"/>
      <c r="G209" s="4"/>
      <c r="H209" s="4"/>
      <c r="I209" s="9"/>
    </row>
    <row r="210" spans="1:9" ht="25.5" hidden="1" customHeight="1">
      <c r="A210" s="4"/>
      <c r="B210" s="4"/>
      <c r="C210" s="4"/>
      <c r="D210" s="4"/>
      <c r="E210" s="4"/>
      <c r="F210" s="4"/>
      <c r="G210" s="4"/>
      <c r="H210" s="4"/>
      <c r="I210" s="9"/>
    </row>
    <row r="211" spans="1:9" ht="25.5" hidden="1" customHeight="1">
      <c r="A211" s="4"/>
      <c r="B211" s="4"/>
      <c r="C211" s="4"/>
      <c r="D211" s="4"/>
      <c r="E211" s="4"/>
      <c r="F211" s="4"/>
      <c r="G211" s="4"/>
      <c r="H211" s="4"/>
      <c r="I211" s="9"/>
    </row>
    <row r="212" spans="1:9" ht="25.5" hidden="1" customHeight="1">
      <c r="A212" s="4"/>
      <c r="B212" s="4"/>
      <c r="C212" s="4"/>
      <c r="D212" s="4"/>
      <c r="E212" s="4"/>
      <c r="F212" s="4"/>
      <c r="G212" s="4"/>
      <c r="H212" s="4"/>
      <c r="I212" s="9"/>
    </row>
    <row r="213" spans="1:9" ht="25.5" hidden="1" customHeight="1">
      <c r="A213" s="4"/>
      <c r="B213" s="4"/>
      <c r="C213" s="4"/>
      <c r="D213" s="4"/>
      <c r="E213" s="4"/>
      <c r="F213" s="4"/>
      <c r="G213" s="4"/>
      <c r="H213" s="4"/>
      <c r="I213" s="9"/>
    </row>
    <row r="214" spans="1:9" ht="25.5" hidden="1" customHeight="1">
      <c r="A214" s="4"/>
      <c r="B214" s="4"/>
      <c r="C214" s="4"/>
      <c r="D214" s="4"/>
      <c r="E214" s="4"/>
      <c r="F214" s="4"/>
      <c r="G214" s="4"/>
      <c r="H214" s="4"/>
      <c r="I214" s="6"/>
    </row>
    <row r="215" spans="1:9" ht="25.5" hidden="1" customHeight="1">
      <c r="A215" s="4"/>
      <c r="B215" s="4"/>
      <c r="C215" s="4"/>
      <c r="D215" s="4"/>
      <c r="E215" s="4"/>
      <c r="F215" s="4"/>
      <c r="G215" s="4"/>
      <c r="H215" s="4"/>
      <c r="I215" s="9"/>
    </row>
    <row r="216" spans="1:9" ht="25.5" hidden="1" customHeight="1">
      <c r="A216" s="4"/>
      <c r="B216" s="4"/>
      <c r="C216" s="4"/>
      <c r="D216" s="4"/>
      <c r="E216" s="4"/>
      <c r="F216" s="4"/>
      <c r="G216" s="4"/>
      <c r="H216" s="4"/>
      <c r="I216" s="9"/>
    </row>
    <row r="217" spans="1:9" ht="25.5" hidden="1" customHeight="1">
      <c r="A217" s="4"/>
      <c r="B217" s="4"/>
      <c r="C217" s="4"/>
      <c r="D217" s="4"/>
      <c r="E217" s="4"/>
      <c r="F217" s="4"/>
      <c r="G217" s="4"/>
      <c r="H217" s="4"/>
      <c r="I217" s="6"/>
    </row>
    <row r="218" spans="1:9" ht="25.5" hidden="1" customHeight="1">
      <c r="A218" s="4"/>
      <c r="B218" s="4"/>
      <c r="C218" s="4"/>
      <c r="D218" s="4"/>
      <c r="E218" s="4"/>
      <c r="F218" s="4"/>
      <c r="G218" s="4"/>
      <c r="H218" s="4"/>
      <c r="I218" s="9"/>
    </row>
    <row r="219" spans="1:9" ht="25.5" hidden="1" customHeight="1">
      <c r="A219" s="4"/>
      <c r="B219" s="4"/>
      <c r="C219" s="4"/>
      <c r="D219" s="4"/>
      <c r="E219" s="4"/>
      <c r="F219" s="4"/>
      <c r="G219" s="4"/>
      <c r="H219" s="4"/>
      <c r="I219" s="9"/>
    </row>
    <row r="220" spans="1:9" ht="25.5" hidden="1" customHeight="1">
      <c r="A220" s="4"/>
      <c r="B220" s="4"/>
      <c r="C220" s="4"/>
      <c r="D220" s="4"/>
      <c r="E220" s="4"/>
      <c r="F220" s="4"/>
      <c r="G220" s="4"/>
      <c r="H220" s="4"/>
      <c r="I220" s="9"/>
    </row>
    <row r="221" spans="1:9" ht="25.5" hidden="1" customHeight="1">
      <c r="A221" s="4"/>
      <c r="B221" s="4"/>
      <c r="C221" s="4"/>
      <c r="D221" s="4"/>
      <c r="E221" s="4"/>
      <c r="F221" s="4"/>
      <c r="G221" s="4"/>
      <c r="H221" s="4"/>
      <c r="I221" s="9"/>
    </row>
    <row r="222" spans="1:9" ht="25.5" hidden="1" customHeight="1">
      <c r="A222" s="4"/>
      <c r="B222" s="4"/>
      <c r="C222" s="4"/>
      <c r="D222" s="4"/>
      <c r="E222" s="4"/>
      <c r="F222" s="4"/>
      <c r="G222" s="4"/>
      <c r="H222" s="4"/>
      <c r="I222" s="9"/>
    </row>
    <row r="223" spans="1:9" ht="25.5" hidden="1" customHeight="1">
      <c r="A223" s="4"/>
      <c r="B223" s="4"/>
      <c r="C223" s="4"/>
      <c r="D223" s="4"/>
      <c r="E223" s="4"/>
      <c r="F223" s="4"/>
      <c r="G223" s="4"/>
      <c r="H223" s="4"/>
      <c r="I223" s="9"/>
    </row>
    <row r="224" spans="1:9" ht="25.5" hidden="1" customHeight="1">
      <c r="A224" s="4"/>
      <c r="B224" s="4"/>
      <c r="C224" s="4"/>
      <c r="D224" s="4"/>
      <c r="E224" s="4"/>
      <c r="F224" s="4"/>
      <c r="G224" s="4"/>
      <c r="H224" s="4"/>
      <c r="I224" s="6"/>
    </row>
    <row r="225" spans="1:9" ht="25.5" hidden="1" customHeight="1">
      <c r="A225" s="4"/>
      <c r="B225" s="4"/>
      <c r="C225" s="4"/>
      <c r="D225" s="4"/>
      <c r="E225" s="4"/>
      <c r="F225" s="4"/>
      <c r="G225" s="4"/>
      <c r="H225" s="4"/>
      <c r="I225" s="9"/>
    </row>
    <row r="226" spans="1:9" ht="25.5" hidden="1" customHeight="1">
      <c r="A226" s="4"/>
      <c r="B226" s="4"/>
      <c r="C226" s="4"/>
      <c r="D226" s="4"/>
      <c r="E226" s="4"/>
      <c r="F226" s="4"/>
      <c r="G226" s="4"/>
      <c r="H226" s="4"/>
      <c r="I226" s="9"/>
    </row>
    <row r="227" spans="1:9" ht="25.5" hidden="1" customHeight="1">
      <c r="A227" s="4"/>
      <c r="B227" s="4"/>
      <c r="C227" s="4"/>
      <c r="D227" s="4"/>
      <c r="E227" s="4"/>
      <c r="F227" s="4"/>
      <c r="G227" s="4"/>
      <c r="H227" s="4"/>
      <c r="I227" s="9"/>
    </row>
    <row r="228" spans="1:9" ht="25.5" hidden="1" customHeight="1">
      <c r="A228" s="4"/>
      <c r="B228" s="4"/>
      <c r="C228" s="4"/>
      <c r="D228" s="4"/>
      <c r="E228" s="4"/>
      <c r="F228" s="4"/>
      <c r="G228" s="4"/>
      <c r="H228" s="4"/>
      <c r="I228" s="6"/>
    </row>
    <row r="229" spans="1:9" ht="25.5" hidden="1" customHeight="1">
      <c r="A229" s="4"/>
      <c r="B229" s="4"/>
      <c r="C229" s="4"/>
      <c r="D229" s="4"/>
      <c r="E229" s="4"/>
      <c r="F229" s="4"/>
      <c r="G229" s="4"/>
      <c r="H229" s="4"/>
      <c r="I229" s="6"/>
    </row>
    <row r="230" spans="1:9" ht="25.5" hidden="1" customHeight="1">
      <c r="A230" s="4"/>
      <c r="B230" s="4"/>
      <c r="C230" s="4"/>
      <c r="D230" s="4"/>
      <c r="E230" s="4"/>
      <c r="F230" s="4"/>
      <c r="G230" s="4"/>
      <c r="H230" s="4"/>
      <c r="I230" s="9"/>
    </row>
    <row r="231" spans="1:9" ht="25.5" hidden="1" customHeight="1">
      <c r="A231" s="4"/>
      <c r="B231" s="4"/>
      <c r="C231" s="4"/>
      <c r="D231" s="4"/>
      <c r="E231" s="4"/>
      <c r="F231" s="4"/>
      <c r="G231" s="4"/>
      <c r="H231" s="4"/>
      <c r="I231" s="9"/>
    </row>
    <row r="232" spans="1:9" ht="25.5" hidden="1" customHeight="1">
      <c r="A232" s="4"/>
      <c r="B232" s="4"/>
      <c r="C232" s="4"/>
      <c r="D232" s="4"/>
      <c r="E232" s="4"/>
      <c r="F232" s="4"/>
      <c r="G232" s="4"/>
      <c r="H232" s="4"/>
      <c r="I232" s="9"/>
    </row>
    <row r="233" spans="1:9" ht="25.5" hidden="1" customHeight="1">
      <c r="A233" s="4"/>
      <c r="B233" s="4"/>
      <c r="C233" s="4"/>
      <c r="D233" s="4"/>
      <c r="E233" s="4"/>
      <c r="F233" s="4"/>
      <c r="G233" s="4"/>
      <c r="H233" s="4"/>
      <c r="I233" s="9"/>
    </row>
    <row r="234" spans="1:9" ht="25.5" hidden="1" customHeight="1">
      <c r="A234" s="4"/>
      <c r="B234" s="4"/>
      <c r="C234" s="4"/>
      <c r="D234" s="4"/>
      <c r="E234" s="4"/>
      <c r="F234" s="4"/>
      <c r="G234" s="4"/>
      <c r="H234" s="4"/>
      <c r="I234" s="9"/>
    </row>
    <row r="235" spans="1:9" ht="25.5" hidden="1" customHeight="1">
      <c r="A235" s="4"/>
      <c r="B235" s="4"/>
      <c r="C235" s="4"/>
      <c r="D235" s="4"/>
      <c r="E235" s="4"/>
      <c r="F235" s="4"/>
      <c r="G235" s="4"/>
      <c r="H235" s="4"/>
      <c r="I235" s="9"/>
    </row>
    <row r="236" spans="1:9" ht="25.5" hidden="1" customHeight="1">
      <c r="A236" s="4"/>
      <c r="B236" s="4"/>
      <c r="C236" s="4"/>
      <c r="D236" s="4"/>
      <c r="E236" s="4"/>
      <c r="F236" s="4"/>
      <c r="G236" s="4"/>
      <c r="H236" s="4"/>
      <c r="I236" s="6"/>
    </row>
    <row r="237" spans="1:9" ht="25.5" hidden="1" customHeight="1">
      <c r="A237" s="4"/>
      <c r="B237" s="4"/>
      <c r="C237" s="4"/>
      <c r="D237" s="4"/>
      <c r="E237" s="4"/>
      <c r="F237" s="4"/>
      <c r="G237" s="4"/>
      <c r="H237" s="4"/>
      <c r="I237" s="9"/>
    </row>
    <row r="238" spans="1:9" ht="25.5" hidden="1" customHeight="1">
      <c r="A238" s="4"/>
      <c r="B238" s="4"/>
      <c r="C238" s="4"/>
      <c r="D238" s="4"/>
      <c r="E238" s="4"/>
      <c r="F238" s="4"/>
      <c r="G238" s="4"/>
      <c r="H238" s="4"/>
      <c r="I238" s="9"/>
    </row>
    <row r="239" spans="1:9" ht="25.5" hidden="1" customHeight="1">
      <c r="A239" s="4"/>
      <c r="B239" s="4"/>
      <c r="C239" s="4"/>
      <c r="D239" s="4"/>
      <c r="E239" s="4"/>
      <c r="F239" s="4"/>
      <c r="G239" s="4"/>
      <c r="H239" s="4"/>
      <c r="I239" s="9"/>
    </row>
    <row r="240" spans="1:9" ht="25.5" hidden="1" customHeight="1">
      <c r="A240" s="4"/>
      <c r="B240" s="4"/>
      <c r="C240" s="4"/>
      <c r="D240" s="4"/>
      <c r="E240" s="4"/>
      <c r="F240" s="4"/>
      <c r="G240" s="4"/>
      <c r="H240" s="4"/>
      <c r="I240" s="9"/>
    </row>
    <row r="241" spans="1:9" ht="25.5" hidden="1" customHeight="1">
      <c r="A241" s="4"/>
      <c r="B241" s="4"/>
      <c r="C241" s="4"/>
      <c r="D241" s="4"/>
      <c r="E241" s="4"/>
      <c r="F241" s="4"/>
      <c r="G241" s="4"/>
      <c r="H241" s="4"/>
      <c r="I241" s="6"/>
    </row>
    <row r="242" spans="1:9" ht="25.5" hidden="1" customHeight="1">
      <c r="A242" s="4"/>
      <c r="B242" s="4"/>
      <c r="C242" s="4"/>
      <c r="D242" s="4"/>
      <c r="E242" s="4"/>
      <c r="F242" s="4"/>
      <c r="G242" s="4"/>
      <c r="H242" s="4"/>
      <c r="I242" s="9"/>
    </row>
    <row r="243" spans="1:9" ht="25.5" hidden="1" customHeight="1">
      <c r="A243" s="4"/>
      <c r="B243" s="4"/>
      <c r="C243" s="4"/>
      <c r="D243" s="4"/>
      <c r="E243" s="4"/>
      <c r="F243" s="4"/>
      <c r="G243" s="4"/>
      <c r="H243" s="4"/>
      <c r="I243" s="9"/>
    </row>
    <row r="244" spans="1:9" ht="25.5" hidden="1" customHeight="1">
      <c r="A244" s="4"/>
      <c r="B244" s="4"/>
      <c r="C244" s="4"/>
      <c r="D244" s="4"/>
      <c r="E244" s="4"/>
      <c r="F244" s="4"/>
      <c r="G244" s="4"/>
      <c r="H244" s="4"/>
      <c r="I244" s="6"/>
    </row>
    <row r="245" spans="1:9" ht="25.5" hidden="1" customHeight="1">
      <c r="A245" s="4"/>
      <c r="B245" s="4"/>
      <c r="C245" s="4"/>
      <c r="D245" s="4"/>
      <c r="E245" s="4"/>
      <c r="F245" s="4"/>
      <c r="G245" s="4"/>
      <c r="H245" s="4"/>
      <c r="I245" s="9"/>
    </row>
    <row r="246" spans="1:9" ht="25.5" hidden="1" customHeight="1">
      <c r="A246" s="4"/>
      <c r="B246" s="4"/>
      <c r="C246" s="4"/>
      <c r="D246" s="4"/>
      <c r="E246" s="4"/>
      <c r="F246" s="4"/>
      <c r="G246" s="4"/>
      <c r="H246" s="4"/>
      <c r="I246" s="9"/>
    </row>
    <row r="247" spans="1:9" ht="25.5" hidden="1" customHeight="1">
      <c r="A247" s="4"/>
      <c r="B247" s="4"/>
      <c r="C247" s="4"/>
      <c r="D247" s="4"/>
      <c r="E247" s="4"/>
      <c r="F247" s="4"/>
      <c r="G247" s="4"/>
      <c r="H247" s="4"/>
      <c r="I247" s="9"/>
    </row>
    <row r="248" spans="1:9" ht="25.5" hidden="1" customHeight="1">
      <c r="A248" s="4"/>
      <c r="B248" s="4"/>
      <c r="C248" s="4"/>
      <c r="D248" s="4"/>
      <c r="E248" s="4"/>
      <c r="F248" s="4"/>
      <c r="G248" s="4"/>
      <c r="H248" s="4"/>
      <c r="I248" s="9"/>
    </row>
    <row r="249" spans="1:9" ht="25.5" hidden="1" customHeight="1">
      <c r="A249" s="4"/>
      <c r="B249" s="4"/>
      <c r="C249" s="4"/>
      <c r="D249" s="4"/>
      <c r="E249" s="4"/>
      <c r="F249" s="4"/>
      <c r="G249" s="4"/>
      <c r="H249" s="4"/>
      <c r="I249" s="9"/>
    </row>
    <row r="250" spans="1:9" ht="25.5" hidden="1" customHeight="1">
      <c r="A250" s="4"/>
      <c r="B250" s="4"/>
      <c r="C250" s="4"/>
      <c r="D250" s="4"/>
      <c r="E250" s="4"/>
      <c r="F250" s="4"/>
      <c r="G250" s="4"/>
      <c r="H250" s="4"/>
      <c r="I250" s="9"/>
    </row>
    <row r="251" spans="1:9" ht="25.5" hidden="1" customHeight="1">
      <c r="A251" s="4"/>
      <c r="B251" s="4"/>
      <c r="C251" s="4"/>
      <c r="D251" s="4"/>
      <c r="E251" s="4"/>
      <c r="F251" s="4"/>
      <c r="G251" s="4"/>
      <c r="H251" s="4"/>
      <c r="I251" s="6"/>
    </row>
    <row r="252" spans="1:9" ht="25.5" hidden="1" customHeight="1">
      <c r="A252" s="4"/>
      <c r="B252" s="4"/>
      <c r="C252" s="4"/>
      <c r="D252" s="4"/>
      <c r="E252" s="4"/>
      <c r="F252" s="4"/>
      <c r="G252" s="4"/>
      <c r="H252" s="4"/>
      <c r="I252" s="9"/>
    </row>
    <row r="253" spans="1:9" ht="25.5" hidden="1" customHeight="1">
      <c r="A253" s="4"/>
      <c r="B253" s="4"/>
      <c r="C253" s="4"/>
      <c r="D253" s="4"/>
      <c r="E253" s="4"/>
      <c r="F253" s="4"/>
      <c r="G253" s="4"/>
      <c r="H253" s="4"/>
      <c r="I253" s="6"/>
    </row>
    <row r="254" spans="1:9" ht="25.5" hidden="1" customHeight="1">
      <c r="A254" s="4"/>
      <c r="B254" s="4"/>
      <c r="C254" s="4"/>
      <c r="D254" s="4"/>
      <c r="E254" s="4"/>
      <c r="F254" s="4"/>
      <c r="G254" s="4"/>
      <c r="H254" s="4"/>
      <c r="I254" s="9"/>
    </row>
    <row r="255" spans="1:9" ht="25.5" hidden="1" customHeight="1">
      <c r="A255" s="4"/>
      <c r="B255" s="4"/>
      <c r="C255" s="4"/>
      <c r="D255" s="4"/>
      <c r="E255" s="4"/>
      <c r="F255" s="4"/>
      <c r="G255" s="4"/>
      <c r="H255" s="4"/>
      <c r="I255" s="9"/>
    </row>
    <row r="256" spans="1:9" ht="25.5" hidden="1" customHeight="1">
      <c r="A256" s="4"/>
      <c r="B256" s="4"/>
      <c r="C256" s="4"/>
      <c r="D256" s="4"/>
      <c r="E256" s="4"/>
      <c r="F256" s="4"/>
      <c r="G256" s="4"/>
      <c r="H256" s="4"/>
      <c r="I256" s="9"/>
    </row>
    <row r="257" spans="1:9" ht="25.5" hidden="1" customHeight="1">
      <c r="A257" s="4"/>
      <c r="B257" s="4"/>
      <c r="C257" s="4"/>
      <c r="D257" s="4"/>
      <c r="E257" s="4"/>
      <c r="F257" s="4"/>
      <c r="G257" s="4"/>
      <c r="H257" s="4"/>
      <c r="I257" s="9"/>
    </row>
    <row r="258" spans="1:9" ht="25.5" hidden="1" customHeight="1">
      <c r="A258" s="4"/>
      <c r="B258" s="4"/>
      <c r="C258" s="4"/>
      <c r="D258" s="4"/>
      <c r="E258" s="4"/>
      <c r="F258" s="4"/>
      <c r="G258" s="4"/>
      <c r="H258" s="4"/>
      <c r="I258" s="9"/>
    </row>
    <row r="259" spans="1:9" ht="25.5" hidden="1" customHeight="1">
      <c r="A259" s="4"/>
      <c r="B259" s="4"/>
      <c r="C259" s="4"/>
      <c r="D259" s="4"/>
      <c r="E259" s="4"/>
      <c r="F259" s="4"/>
      <c r="G259" s="4"/>
      <c r="H259" s="4"/>
      <c r="I259" s="9"/>
    </row>
    <row r="260" spans="1:9" ht="25.5" hidden="1" customHeight="1">
      <c r="A260" s="4"/>
      <c r="B260" s="4"/>
      <c r="C260" s="4"/>
      <c r="D260" s="4"/>
      <c r="E260" s="4"/>
      <c r="F260" s="4"/>
      <c r="G260" s="4"/>
      <c r="H260" s="4"/>
      <c r="I260" s="9"/>
    </row>
    <row r="261" spans="1:9" ht="25.5" hidden="1" customHeight="1">
      <c r="A261" s="4"/>
      <c r="B261" s="4"/>
      <c r="C261" s="4"/>
      <c r="D261" s="4"/>
      <c r="E261" s="4"/>
      <c r="F261" s="4"/>
      <c r="G261" s="4"/>
      <c r="H261" s="4"/>
      <c r="I261" s="9"/>
    </row>
    <row r="262" spans="1:9" ht="25.5" hidden="1" customHeight="1">
      <c r="A262" s="4"/>
      <c r="B262" s="4"/>
      <c r="C262" s="4"/>
      <c r="D262" s="4"/>
      <c r="E262" s="4"/>
      <c r="F262" s="4"/>
      <c r="G262" s="4"/>
      <c r="H262" s="4"/>
      <c r="I262" s="6"/>
    </row>
    <row r="263" spans="1:9" ht="25.5" hidden="1" customHeight="1">
      <c r="A263" s="4"/>
      <c r="B263" s="4"/>
      <c r="C263" s="4"/>
      <c r="D263" s="4"/>
      <c r="E263" s="4"/>
      <c r="F263" s="4"/>
      <c r="G263" s="4"/>
      <c r="H263" s="4"/>
      <c r="I263" s="9"/>
    </row>
    <row r="264" spans="1:9" ht="25.5" hidden="1" customHeight="1">
      <c r="A264" s="4"/>
      <c r="B264" s="4"/>
      <c r="C264" s="4"/>
      <c r="D264" s="4"/>
      <c r="E264" s="4"/>
      <c r="F264" s="4"/>
      <c r="G264" s="4"/>
      <c r="H264" s="4"/>
      <c r="I264" s="9"/>
    </row>
    <row r="265" spans="1:9" ht="25.5" hidden="1" customHeight="1">
      <c r="A265" s="4"/>
      <c r="B265" s="4"/>
      <c r="C265" s="4"/>
      <c r="D265" s="4"/>
      <c r="E265" s="4"/>
      <c r="F265" s="4"/>
      <c r="G265" s="4"/>
      <c r="H265" s="4"/>
      <c r="I265" s="9"/>
    </row>
    <row r="266" spans="1:9" ht="25.5" hidden="1" customHeight="1">
      <c r="A266" s="4"/>
      <c r="B266" s="4"/>
      <c r="C266" s="4"/>
      <c r="D266" s="4"/>
      <c r="E266" s="4"/>
      <c r="F266" s="4"/>
      <c r="G266" s="4"/>
      <c r="H266" s="4"/>
      <c r="I266" s="9"/>
    </row>
    <row r="267" spans="1:9" ht="25.5" hidden="1" customHeight="1">
      <c r="A267" s="4"/>
      <c r="B267" s="4"/>
      <c r="C267" s="4"/>
      <c r="D267" s="4"/>
      <c r="E267" s="4"/>
      <c r="F267" s="4"/>
      <c r="G267" s="4"/>
      <c r="H267" s="4"/>
      <c r="I267" s="9"/>
    </row>
    <row r="268" spans="1:9" ht="25.5" hidden="1" customHeight="1">
      <c r="A268" s="4"/>
      <c r="B268" s="4"/>
      <c r="C268" s="4"/>
      <c r="D268" s="4"/>
      <c r="E268" s="4"/>
      <c r="F268" s="4"/>
      <c r="G268" s="4"/>
      <c r="H268" s="4"/>
      <c r="I268" s="9"/>
    </row>
    <row r="269" spans="1:9" ht="25.5" hidden="1" customHeight="1">
      <c r="A269" s="4"/>
      <c r="B269" s="4"/>
      <c r="C269" s="4"/>
      <c r="D269" s="4"/>
      <c r="E269" s="4"/>
      <c r="F269" s="4"/>
      <c r="G269" s="4"/>
      <c r="H269" s="4"/>
      <c r="I269" s="9"/>
    </row>
    <row r="270" spans="1:9" ht="25.5" hidden="1" customHeight="1">
      <c r="A270" s="4"/>
      <c r="B270" s="4"/>
      <c r="C270" s="4"/>
      <c r="D270" s="4"/>
      <c r="E270" s="4"/>
      <c r="F270" s="4"/>
      <c r="G270" s="4"/>
      <c r="H270" s="4"/>
      <c r="I270" s="9"/>
    </row>
    <row r="271" spans="1:9" ht="25.5" hidden="1" customHeight="1">
      <c r="A271" s="4"/>
      <c r="B271" s="4"/>
      <c r="C271" s="4"/>
      <c r="D271" s="4"/>
      <c r="E271" s="4"/>
      <c r="F271" s="4"/>
      <c r="G271" s="4"/>
      <c r="H271" s="4"/>
      <c r="I271" s="9"/>
    </row>
    <row r="272" spans="1:9" ht="25.5" hidden="1" customHeight="1">
      <c r="A272" s="4"/>
      <c r="B272" s="4"/>
      <c r="C272" s="4"/>
      <c r="D272" s="4"/>
      <c r="E272" s="4"/>
      <c r="F272" s="4"/>
      <c r="G272" s="4"/>
      <c r="H272" s="4"/>
      <c r="I272" s="6"/>
    </row>
    <row r="273" spans="1:9" ht="25.5" hidden="1" customHeight="1">
      <c r="A273" s="4"/>
      <c r="B273" s="4"/>
      <c r="C273" s="4"/>
      <c r="D273" s="4"/>
      <c r="E273" s="4"/>
      <c r="F273" s="4"/>
      <c r="G273" s="4"/>
      <c r="H273" s="4"/>
      <c r="I273" s="9"/>
    </row>
    <row r="274" spans="1:9" ht="25.5" hidden="1" customHeight="1">
      <c r="A274" s="4"/>
      <c r="B274" s="4"/>
      <c r="C274" s="4"/>
      <c r="D274" s="4"/>
      <c r="E274" s="4"/>
      <c r="F274" s="4"/>
      <c r="G274" s="4"/>
      <c r="H274" s="4"/>
      <c r="I274" s="9"/>
    </row>
    <row r="275" spans="1:9" ht="25.5" hidden="1" customHeight="1">
      <c r="A275" s="4"/>
      <c r="B275" s="4"/>
      <c r="C275" s="4"/>
      <c r="D275" s="4"/>
      <c r="E275" s="4"/>
      <c r="F275" s="4"/>
      <c r="G275" s="4"/>
      <c r="H275" s="4"/>
      <c r="I275" s="9"/>
    </row>
    <row r="276" spans="1:9" ht="25.5" hidden="1" customHeight="1">
      <c r="A276" s="4"/>
      <c r="B276" s="4"/>
      <c r="C276" s="4"/>
      <c r="D276" s="4"/>
      <c r="E276" s="4"/>
      <c r="F276" s="4"/>
      <c r="G276" s="4"/>
      <c r="H276" s="4"/>
      <c r="I276" s="9"/>
    </row>
    <row r="277" spans="1:9" ht="25.5" hidden="1" customHeight="1">
      <c r="A277" s="4"/>
      <c r="B277" s="4"/>
      <c r="C277" s="4"/>
      <c r="D277" s="4"/>
      <c r="E277" s="4"/>
      <c r="F277" s="4"/>
      <c r="G277" s="4"/>
      <c r="H277" s="4"/>
      <c r="I277" s="6"/>
    </row>
    <row r="278" spans="1:9" ht="25.5" hidden="1" customHeight="1">
      <c r="A278" s="4"/>
      <c r="B278" s="4"/>
      <c r="C278" s="4"/>
      <c r="D278" s="4"/>
      <c r="E278" s="4"/>
      <c r="F278" s="4"/>
      <c r="G278" s="4"/>
      <c r="H278" s="4"/>
      <c r="I278" s="9"/>
    </row>
    <row r="279" spans="1:9" ht="25.5" hidden="1" customHeight="1">
      <c r="A279" s="4"/>
      <c r="B279" s="4"/>
      <c r="C279" s="4"/>
      <c r="D279" s="4"/>
      <c r="E279" s="4"/>
      <c r="F279" s="4"/>
      <c r="G279" s="4"/>
      <c r="H279" s="4"/>
      <c r="I279" s="9"/>
    </row>
    <row r="280" spans="1:9" ht="25.5" hidden="1" customHeight="1">
      <c r="A280" s="4"/>
      <c r="B280" s="4"/>
      <c r="C280" s="4"/>
      <c r="D280" s="4"/>
      <c r="E280" s="4"/>
      <c r="F280" s="4"/>
      <c r="G280" s="4"/>
      <c r="H280" s="4"/>
      <c r="I280" s="9"/>
    </row>
    <row r="281" spans="1:9" ht="25.5" hidden="1" customHeight="1">
      <c r="A281" s="4"/>
      <c r="B281" s="4"/>
      <c r="C281" s="4"/>
      <c r="D281" s="4"/>
      <c r="E281" s="4"/>
      <c r="F281" s="4"/>
      <c r="G281" s="4"/>
      <c r="H281" s="4"/>
      <c r="I281" s="9"/>
    </row>
    <row r="282" spans="1:9" ht="25.5" hidden="1" customHeight="1">
      <c r="A282" s="4"/>
      <c r="B282" s="4"/>
      <c r="C282" s="4"/>
      <c r="D282" s="4"/>
      <c r="E282" s="4"/>
      <c r="F282" s="4"/>
      <c r="G282" s="4"/>
      <c r="H282" s="4"/>
      <c r="I282" s="9"/>
    </row>
    <row r="283" spans="1:9" ht="25.5" hidden="1" customHeight="1">
      <c r="A283" s="4"/>
      <c r="B283" s="4"/>
      <c r="C283" s="4"/>
      <c r="D283" s="4"/>
      <c r="E283" s="4"/>
      <c r="F283" s="4"/>
      <c r="G283" s="4"/>
      <c r="H283" s="4"/>
      <c r="I283" s="9"/>
    </row>
    <row r="284" spans="1:9" ht="25.5" hidden="1" customHeight="1">
      <c r="A284" s="4"/>
      <c r="B284" s="4"/>
      <c r="C284" s="4"/>
      <c r="D284" s="4"/>
      <c r="E284" s="4"/>
      <c r="F284" s="4"/>
      <c r="G284" s="4"/>
      <c r="H284" s="4"/>
      <c r="I284" s="9"/>
    </row>
    <row r="285" spans="1:9" ht="25.5" hidden="1" customHeight="1">
      <c r="A285" s="4"/>
      <c r="B285" s="4"/>
      <c r="C285" s="4"/>
      <c r="D285" s="4"/>
      <c r="E285" s="4"/>
      <c r="F285" s="4"/>
      <c r="G285" s="4"/>
      <c r="H285" s="4"/>
      <c r="I285" s="9"/>
    </row>
    <row r="286" spans="1:9" ht="25.5" hidden="1" customHeight="1">
      <c r="A286" s="4"/>
      <c r="B286" s="4"/>
      <c r="C286" s="4"/>
      <c r="D286" s="4"/>
      <c r="E286" s="4"/>
      <c r="F286" s="4"/>
      <c r="G286" s="4"/>
      <c r="H286" s="4"/>
      <c r="I286" s="9"/>
    </row>
    <row r="287" spans="1:9" ht="25.5" hidden="1" customHeight="1">
      <c r="A287" s="4"/>
      <c r="B287" s="4"/>
      <c r="C287" s="4"/>
      <c r="D287" s="4"/>
      <c r="E287" s="4"/>
      <c r="F287" s="4"/>
      <c r="G287" s="4"/>
      <c r="H287" s="4"/>
      <c r="I287" s="6"/>
    </row>
    <row r="288" spans="1:9" ht="25.5" hidden="1" customHeight="1">
      <c r="A288" s="4"/>
      <c r="B288" s="4"/>
      <c r="C288" s="4"/>
      <c r="D288" s="4"/>
      <c r="E288" s="4"/>
      <c r="F288" s="4"/>
      <c r="G288" s="4"/>
      <c r="H288" s="4"/>
      <c r="I288" s="6"/>
    </row>
    <row r="289" spans="1:9" ht="25.5" hidden="1" customHeight="1">
      <c r="A289" s="4"/>
      <c r="B289" s="4"/>
      <c r="C289" s="4"/>
      <c r="D289" s="4"/>
      <c r="E289" s="4"/>
      <c r="F289" s="4"/>
      <c r="G289" s="4"/>
      <c r="H289" s="4"/>
      <c r="I289" s="9"/>
    </row>
    <row r="290" spans="1:9" ht="25.5" hidden="1" customHeight="1">
      <c r="A290" s="4"/>
      <c r="B290" s="4"/>
      <c r="C290" s="4"/>
      <c r="D290" s="4"/>
      <c r="E290" s="4"/>
      <c r="F290" s="4"/>
      <c r="G290" s="4"/>
      <c r="H290" s="4"/>
      <c r="I290" s="9"/>
    </row>
    <row r="291" spans="1:9" ht="25.5" hidden="1" customHeight="1">
      <c r="A291" s="4"/>
      <c r="B291" s="4"/>
      <c r="C291" s="4"/>
      <c r="D291" s="4"/>
      <c r="E291" s="4"/>
      <c r="F291" s="4"/>
      <c r="G291" s="4"/>
      <c r="H291" s="4"/>
      <c r="I291" s="9"/>
    </row>
    <row r="292" spans="1:9" ht="25.5" hidden="1" customHeight="1">
      <c r="A292" s="4"/>
      <c r="B292" s="4"/>
      <c r="C292" s="4"/>
      <c r="D292" s="4"/>
      <c r="E292" s="4"/>
      <c r="F292" s="4"/>
      <c r="G292" s="4"/>
      <c r="H292" s="4"/>
      <c r="I292" s="9"/>
    </row>
    <row r="293" spans="1:9" ht="25.5" hidden="1" customHeight="1">
      <c r="A293" s="4"/>
      <c r="B293" s="4"/>
      <c r="C293" s="4"/>
      <c r="D293" s="4"/>
      <c r="E293" s="4"/>
      <c r="F293" s="4"/>
      <c r="G293" s="4"/>
      <c r="H293" s="4"/>
      <c r="I293" s="9"/>
    </row>
    <row r="294" spans="1:9" ht="25.5" hidden="1" customHeight="1">
      <c r="A294" s="4"/>
      <c r="B294" s="4"/>
      <c r="C294" s="4"/>
      <c r="D294" s="4"/>
      <c r="E294" s="4"/>
      <c r="F294" s="4"/>
      <c r="G294" s="4"/>
      <c r="H294" s="4"/>
      <c r="I294" s="9"/>
    </row>
    <row r="295" spans="1:9" ht="25.5" hidden="1" customHeight="1">
      <c r="A295" s="4"/>
      <c r="B295" s="4"/>
      <c r="C295" s="4"/>
      <c r="D295" s="4"/>
      <c r="E295" s="4"/>
      <c r="F295" s="4"/>
      <c r="G295" s="4"/>
      <c r="H295" s="4"/>
      <c r="I295" s="9"/>
    </row>
    <row r="296" spans="1:9" ht="25.5" hidden="1" customHeight="1">
      <c r="A296" s="4"/>
      <c r="B296" s="4"/>
      <c r="C296" s="4"/>
      <c r="D296" s="4"/>
      <c r="E296" s="4"/>
      <c r="F296" s="4"/>
      <c r="G296" s="4"/>
      <c r="H296" s="4"/>
      <c r="I296" s="9"/>
    </row>
    <row r="297" spans="1:9" ht="25.5" hidden="1" customHeight="1">
      <c r="A297" s="4"/>
      <c r="B297" s="4"/>
      <c r="C297" s="4"/>
      <c r="D297" s="4"/>
      <c r="E297" s="4"/>
      <c r="F297" s="4"/>
      <c r="G297" s="4"/>
      <c r="H297" s="4"/>
      <c r="I297" s="6"/>
    </row>
    <row r="298" spans="1:9" ht="25.5" hidden="1" customHeight="1">
      <c r="A298" s="4"/>
      <c r="B298" s="4"/>
      <c r="C298" s="4"/>
      <c r="D298" s="4"/>
      <c r="E298" s="4"/>
      <c r="F298" s="4"/>
      <c r="G298" s="4"/>
      <c r="H298" s="4"/>
      <c r="I298" s="9"/>
    </row>
    <row r="299" spans="1:9" ht="25.5" hidden="1" customHeight="1">
      <c r="A299" s="4"/>
      <c r="B299" s="4"/>
      <c r="C299" s="4"/>
      <c r="D299" s="4"/>
      <c r="E299" s="4"/>
      <c r="F299" s="4"/>
      <c r="G299" s="4"/>
      <c r="H299" s="4"/>
      <c r="I299" s="9"/>
    </row>
    <row r="300" spans="1:9" ht="25.5" hidden="1" customHeight="1">
      <c r="A300" s="4"/>
      <c r="B300" s="4"/>
      <c r="C300" s="4"/>
      <c r="D300" s="4"/>
      <c r="E300" s="4"/>
      <c r="F300" s="4"/>
      <c r="G300" s="4"/>
      <c r="H300" s="4"/>
      <c r="I300" s="9"/>
    </row>
    <row r="301" spans="1:9" ht="25.5" hidden="1" customHeight="1">
      <c r="A301" s="4"/>
      <c r="B301" s="4"/>
      <c r="C301" s="4"/>
      <c r="D301" s="4"/>
      <c r="E301" s="4"/>
      <c r="F301" s="4"/>
      <c r="G301" s="4"/>
      <c r="H301" s="4"/>
      <c r="I301" s="9"/>
    </row>
    <row r="302" spans="1:9" ht="25.5" hidden="1" customHeight="1">
      <c r="A302" s="4"/>
      <c r="B302" s="4"/>
      <c r="C302" s="4"/>
      <c r="D302" s="4"/>
      <c r="E302" s="4"/>
      <c r="F302" s="4"/>
      <c r="G302" s="4"/>
      <c r="H302" s="4"/>
      <c r="I302" s="9"/>
    </row>
    <row r="303" spans="1:9" ht="25.5" hidden="1" customHeight="1">
      <c r="A303" s="4"/>
      <c r="B303" s="4"/>
      <c r="C303" s="4"/>
      <c r="D303" s="4"/>
      <c r="E303" s="4"/>
      <c r="F303" s="4"/>
      <c r="G303" s="4"/>
      <c r="H303" s="4"/>
      <c r="I303" s="9"/>
    </row>
    <row r="304" spans="1:9" ht="25.5" hidden="1" customHeight="1">
      <c r="A304" s="4"/>
      <c r="B304" s="4"/>
      <c r="C304" s="4"/>
      <c r="D304" s="4"/>
      <c r="E304" s="4"/>
      <c r="F304" s="4"/>
      <c r="G304" s="4"/>
      <c r="H304" s="4"/>
      <c r="I304" s="9"/>
    </row>
    <row r="305" spans="1:9" ht="25.5" hidden="1" customHeight="1">
      <c r="A305" s="4"/>
      <c r="B305" s="4"/>
      <c r="C305" s="4"/>
      <c r="D305" s="4"/>
      <c r="E305" s="4"/>
      <c r="F305" s="4"/>
      <c r="G305" s="4"/>
      <c r="H305" s="4"/>
      <c r="I305" s="9"/>
    </row>
    <row r="306" spans="1:9" ht="25.5" hidden="1" customHeight="1">
      <c r="A306" s="4"/>
      <c r="B306" s="4"/>
      <c r="C306" s="4"/>
      <c r="D306" s="4"/>
      <c r="E306" s="4"/>
      <c r="F306" s="4"/>
      <c r="G306" s="4"/>
      <c r="H306" s="4"/>
      <c r="I306" s="6"/>
    </row>
    <row r="307" spans="1:9" ht="25.5" hidden="1" customHeight="1">
      <c r="A307" s="4"/>
      <c r="B307" s="4"/>
      <c r="C307" s="4"/>
      <c r="D307" s="4"/>
      <c r="E307" s="4"/>
      <c r="F307" s="4"/>
      <c r="G307" s="4"/>
      <c r="H307" s="4"/>
      <c r="I307" s="9"/>
    </row>
    <row r="308" spans="1:9" ht="25.5" hidden="1" customHeight="1">
      <c r="A308" s="4"/>
      <c r="B308" s="4"/>
      <c r="C308" s="4"/>
      <c r="D308" s="4"/>
      <c r="E308" s="4"/>
      <c r="F308" s="4"/>
      <c r="G308" s="4"/>
      <c r="H308" s="4"/>
      <c r="I308" s="9"/>
    </row>
    <row r="309" spans="1:9" ht="25.5" hidden="1" customHeight="1">
      <c r="A309" s="4"/>
      <c r="B309" s="4"/>
      <c r="C309" s="4"/>
      <c r="D309" s="4"/>
      <c r="E309" s="4"/>
      <c r="F309" s="4"/>
      <c r="G309" s="4"/>
      <c r="H309" s="4"/>
      <c r="I309" s="6"/>
    </row>
    <row r="310" spans="1:9" ht="25.5" hidden="1" customHeight="1">
      <c r="A310" s="4"/>
      <c r="B310" s="4"/>
      <c r="C310" s="4"/>
      <c r="D310" s="4"/>
      <c r="E310" s="4"/>
      <c r="F310" s="4"/>
      <c r="G310" s="4"/>
      <c r="H310" s="4"/>
      <c r="I310" s="6"/>
    </row>
    <row r="311" spans="1:9" ht="25.5" hidden="1" customHeight="1">
      <c r="A311" s="4"/>
      <c r="B311" s="4"/>
      <c r="C311" s="4"/>
      <c r="D311" s="4"/>
      <c r="E311" s="4"/>
      <c r="F311" s="4"/>
      <c r="G311" s="4"/>
      <c r="H311" s="4"/>
      <c r="I311" s="9"/>
    </row>
    <row r="312" spans="1:9" ht="25.5" hidden="1" customHeight="1">
      <c r="A312" s="4"/>
      <c r="B312" s="4"/>
      <c r="C312" s="4"/>
      <c r="D312" s="4"/>
      <c r="E312" s="4"/>
      <c r="F312" s="4"/>
      <c r="G312" s="4"/>
      <c r="H312" s="4"/>
      <c r="I312" s="9"/>
    </row>
    <row r="313" spans="1:9" ht="25.5" hidden="1" customHeight="1">
      <c r="A313" s="4"/>
      <c r="B313" s="4"/>
      <c r="C313" s="4"/>
      <c r="D313" s="4"/>
      <c r="E313" s="4"/>
      <c r="F313" s="4"/>
      <c r="G313" s="4"/>
      <c r="H313" s="4"/>
      <c r="I313" s="9"/>
    </row>
    <row r="314" spans="1:9" ht="25.5" hidden="1" customHeight="1">
      <c r="A314" s="4"/>
      <c r="B314" s="4"/>
      <c r="C314" s="4"/>
      <c r="D314" s="4"/>
      <c r="E314" s="4"/>
      <c r="F314" s="4"/>
      <c r="G314" s="4"/>
      <c r="H314" s="4"/>
      <c r="I314" s="9"/>
    </row>
    <row r="315" spans="1:9" ht="25.5" hidden="1" customHeight="1">
      <c r="A315" s="4"/>
      <c r="B315" s="4"/>
      <c r="C315" s="4"/>
      <c r="D315" s="4"/>
      <c r="E315" s="4"/>
      <c r="F315" s="4"/>
      <c r="G315" s="4"/>
      <c r="H315" s="4"/>
      <c r="I315" s="9"/>
    </row>
    <row r="316" spans="1:9" ht="25.5" hidden="1" customHeight="1">
      <c r="A316" s="4"/>
      <c r="B316" s="4"/>
      <c r="C316" s="4"/>
      <c r="D316" s="4"/>
      <c r="E316" s="4"/>
      <c r="F316" s="4"/>
      <c r="G316" s="4"/>
      <c r="H316" s="4"/>
      <c r="I316" s="9"/>
    </row>
    <row r="317" spans="1:9" ht="25.5" hidden="1" customHeight="1">
      <c r="A317" s="4"/>
      <c r="B317" s="4"/>
      <c r="C317" s="4"/>
      <c r="D317" s="4"/>
      <c r="E317" s="4"/>
      <c r="F317" s="4"/>
      <c r="G317" s="4"/>
      <c r="H317" s="4"/>
      <c r="I317" s="9"/>
    </row>
    <row r="318" spans="1:9" ht="25.5" hidden="1" customHeight="1">
      <c r="A318" s="4"/>
      <c r="B318" s="4"/>
      <c r="C318" s="4"/>
      <c r="D318" s="4"/>
      <c r="E318" s="4"/>
      <c r="F318" s="4"/>
      <c r="G318" s="4"/>
      <c r="H318" s="4"/>
      <c r="I318" s="9"/>
    </row>
    <row r="319" spans="1:9" ht="25.5" hidden="1" customHeight="1">
      <c r="A319" s="4"/>
      <c r="B319" s="4"/>
      <c r="C319" s="4"/>
      <c r="D319" s="4"/>
      <c r="E319" s="4"/>
      <c r="F319" s="4"/>
      <c r="G319" s="4"/>
      <c r="H319" s="4"/>
      <c r="I319" s="9"/>
    </row>
    <row r="320" spans="1:9" ht="25.5" hidden="1" customHeight="1">
      <c r="A320" s="4"/>
      <c r="B320" s="4"/>
      <c r="C320" s="4"/>
      <c r="D320" s="4"/>
      <c r="E320" s="4"/>
      <c r="F320" s="4"/>
      <c r="G320" s="4"/>
      <c r="H320" s="4"/>
      <c r="I320" s="9"/>
    </row>
    <row r="321" spans="1:9" ht="25.5" hidden="1" customHeight="1">
      <c r="A321" s="4"/>
      <c r="B321" s="4"/>
      <c r="C321" s="4"/>
      <c r="D321" s="4"/>
      <c r="E321" s="4"/>
      <c r="F321" s="4"/>
      <c r="G321" s="4"/>
      <c r="H321" s="4"/>
      <c r="I321" s="9"/>
    </row>
    <row r="322" spans="1:9" ht="25.5" hidden="1" customHeight="1">
      <c r="A322" s="4"/>
      <c r="B322" s="4"/>
      <c r="C322" s="4"/>
      <c r="D322" s="4"/>
      <c r="E322" s="4"/>
      <c r="F322" s="4"/>
      <c r="G322" s="4"/>
      <c r="H322" s="4"/>
      <c r="I322" s="9"/>
    </row>
    <row r="323" spans="1:9" ht="25.5" hidden="1" customHeight="1">
      <c r="A323" s="4"/>
      <c r="B323" s="4"/>
      <c r="C323" s="4"/>
      <c r="D323" s="4"/>
      <c r="E323" s="4"/>
      <c r="F323" s="4"/>
      <c r="G323" s="4"/>
      <c r="H323" s="4"/>
      <c r="I323" s="6"/>
    </row>
    <row r="324" spans="1:9" ht="25.5" hidden="1" customHeight="1">
      <c r="A324" s="4"/>
      <c r="B324" s="4"/>
      <c r="C324" s="4"/>
      <c r="D324" s="4"/>
      <c r="E324" s="4"/>
      <c r="F324" s="4"/>
      <c r="G324" s="4"/>
      <c r="H324" s="4"/>
      <c r="I324" s="9"/>
    </row>
    <row r="325" spans="1:9" ht="25.5" hidden="1" customHeight="1">
      <c r="A325" s="4"/>
      <c r="B325" s="4"/>
      <c r="C325" s="4"/>
      <c r="D325" s="4"/>
      <c r="E325" s="4"/>
      <c r="F325" s="4"/>
      <c r="G325" s="4"/>
      <c r="H325" s="4"/>
      <c r="I325" s="9"/>
    </row>
    <row r="326" spans="1:9" ht="25.5" hidden="1" customHeight="1">
      <c r="A326" s="4"/>
      <c r="B326" s="4"/>
      <c r="C326" s="4"/>
      <c r="D326" s="4"/>
      <c r="E326" s="4"/>
      <c r="F326" s="4"/>
      <c r="G326" s="4"/>
      <c r="H326" s="4"/>
      <c r="I326" s="9"/>
    </row>
    <row r="327" spans="1:9" ht="25.5" hidden="1" customHeight="1">
      <c r="A327" s="4"/>
      <c r="B327" s="4"/>
      <c r="C327" s="4"/>
      <c r="D327" s="4"/>
      <c r="E327" s="4"/>
      <c r="F327" s="4"/>
      <c r="G327" s="4"/>
      <c r="H327" s="4"/>
      <c r="I327" s="9"/>
    </row>
    <row r="328" spans="1:9" ht="25.5" hidden="1" customHeight="1">
      <c r="A328" s="4"/>
      <c r="B328" s="4"/>
      <c r="C328" s="4"/>
      <c r="D328" s="4"/>
      <c r="E328" s="4"/>
      <c r="F328" s="4"/>
      <c r="G328" s="4"/>
      <c r="H328" s="4"/>
      <c r="I328" s="9"/>
    </row>
    <row r="329" spans="1:9" ht="25.5" hidden="1" customHeight="1">
      <c r="A329" s="4"/>
      <c r="B329" s="4"/>
      <c r="C329" s="4"/>
      <c r="D329" s="4"/>
      <c r="E329" s="4"/>
      <c r="F329" s="4"/>
      <c r="G329" s="4"/>
      <c r="H329" s="4"/>
      <c r="I329" s="9"/>
    </row>
    <row r="330" spans="1:9" ht="25.5" hidden="1" customHeight="1">
      <c r="A330" s="4"/>
      <c r="B330" s="4"/>
      <c r="C330" s="4"/>
      <c r="D330" s="4"/>
      <c r="E330" s="4"/>
      <c r="F330" s="4"/>
      <c r="G330" s="4"/>
      <c r="H330" s="4"/>
      <c r="I330" s="6"/>
    </row>
    <row r="331" spans="1:9" ht="25.5" hidden="1" customHeight="1">
      <c r="A331" s="4"/>
      <c r="B331" s="4"/>
      <c r="C331" s="4"/>
      <c r="D331" s="4"/>
      <c r="E331" s="4"/>
      <c r="F331" s="4"/>
      <c r="G331" s="4"/>
      <c r="H331" s="4"/>
      <c r="I331" s="9"/>
    </row>
    <row r="332" spans="1:9" ht="25.5" hidden="1" customHeight="1">
      <c r="A332" s="4"/>
      <c r="B332" s="4"/>
      <c r="C332" s="4"/>
      <c r="D332" s="4"/>
      <c r="E332" s="4"/>
      <c r="F332" s="4"/>
      <c r="G332" s="4"/>
      <c r="H332" s="4"/>
      <c r="I332" s="9"/>
    </row>
    <row r="333" spans="1:9" ht="25.5" hidden="1" customHeight="1">
      <c r="A333" s="4"/>
      <c r="B333" s="4"/>
      <c r="C333" s="4"/>
      <c r="D333" s="4"/>
      <c r="E333" s="4"/>
      <c r="F333" s="4"/>
      <c r="G333" s="4"/>
      <c r="H333" s="4"/>
      <c r="I333" s="9"/>
    </row>
    <row r="334" spans="1:9" ht="25.5" hidden="1" customHeight="1">
      <c r="A334" s="4"/>
      <c r="B334" s="4"/>
      <c r="C334" s="4"/>
      <c r="D334" s="4"/>
      <c r="E334" s="4"/>
      <c r="F334" s="4"/>
      <c r="G334" s="4"/>
      <c r="H334" s="4"/>
      <c r="I334" s="9"/>
    </row>
    <row r="335" spans="1:9" ht="25.5" hidden="1" customHeight="1">
      <c r="A335" s="4"/>
      <c r="B335" s="4"/>
      <c r="C335" s="4"/>
      <c r="D335" s="4"/>
      <c r="E335" s="4"/>
      <c r="F335" s="4"/>
      <c r="G335" s="4"/>
      <c r="H335" s="4"/>
      <c r="I335" s="9"/>
    </row>
    <row r="336" spans="1:9" ht="25.5" hidden="1" customHeight="1">
      <c r="A336" s="4"/>
      <c r="B336" s="4"/>
      <c r="C336" s="4"/>
      <c r="D336" s="4"/>
      <c r="E336" s="4"/>
      <c r="F336" s="4"/>
      <c r="G336" s="4"/>
      <c r="H336" s="4"/>
      <c r="I336" s="9"/>
    </row>
    <row r="337" spans="1:9" ht="25.5" hidden="1" customHeight="1">
      <c r="A337" s="4"/>
      <c r="B337" s="4"/>
      <c r="C337" s="4"/>
      <c r="D337" s="4"/>
      <c r="E337" s="4"/>
      <c r="F337" s="4"/>
      <c r="G337" s="4"/>
      <c r="H337" s="4"/>
      <c r="I337" s="9"/>
    </row>
    <row r="338" spans="1:9" ht="25.5" hidden="1" customHeight="1">
      <c r="A338" s="4"/>
      <c r="B338" s="4"/>
      <c r="C338" s="4"/>
      <c r="D338" s="4"/>
      <c r="E338" s="4"/>
      <c r="F338" s="4"/>
      <c r="G338" s="4"/>
      <c r="H338" s="4"/>
      <c r="I338" s="9"/>
    </row>
    <row r="339" spans="1:9" ht="25.5" hidden="1" customHeight="1">
      <c r="A339" s="4"/>
      <c r="B339" s="4"/>
      <c r="C339" s="4"/>
      <c r="D339" s="4"/>
      <c r="E339" s="4"/>
      <c r="F339" s="4"/>
      <c r="G339" s="4"/>
      <c r="H339" s="4"/>
      <c r="I339" s="9"/>
    </row>
    <row r="340" spans="1:9" ht="25.5" hidden="1" customHeight="1">
      <c r="A340" s="4"/>
      <c r="B340" s="4"/>
      <c r="C340" s="4"/>
      <c r="D340" s="4"/>
      <c r="E340" s="4"/>
      <c r="F340" s="4"/>
      <c r="G340" s="4"/>
      <c r="H340" s="4"/>
      <c r="I340" s="6"/>
    </row>
    <row r="341" spans="1:9" ht="25.5" hidden="1" customHeight="1">
      <c r="A341" s="4"/>
      <c r="B341" s="4"/>
      <c r="C341" s="4"/>
      <c r="D341" s="4"/>
      <c r="E341" s="4"/>
      <c r="F341" s="4"/>
      <c r="G341" s="4"/>
      <c r="H341" s="4"/>
      <c r="I341" s="9"/>
    </row>
    <row r="342" spans="1:9" ht="25.5" hidden="1" customHeight="1">
      <c r="A342" s="4"/>
      <c r="B342" s="4"/>
      <c r="C342" s="4"/>
      <c r="D342" s="4"/>
      <c r="E342" s="4"/>
      <c r="F342" s="4"/>
      <c r="G342" s="4"/>
      <c r="H342" s="4"/>
      <c r="I342" s="9"/>
    </row>
    <row r="343" spans="1:9" ht="25.5" hidden="1" customHeight="1">
      <c r="A343" s="4"/>
      <c r="B343" s="4"/>
      <c r="C343" s="4"/>
      <c r="D343" s="4"/>
      <c r="E343" s="4"/>
      <c r="F343" s="4"/>
      <c r="G343" s="4"/>
      <c r="H343" s="4"/>
      <c r="I343" s="9"/>
    </row>
    <row r="344" spans="1:9" ht="25.5" hidden="1" customHeight="1">
      <c r="A344" s="4"/>
      <c r="B344" s="4"/>
      <c r="C344" s="4"/>
      <c r="D344" s="4"/>
      <c r="E344" s="4"/>
      <c r="F344" s="4"/>
      <c r="G344" s="4"/>
      <c r="H344" s="4"/>
      <c r="I344" s="9"/>
    </row>
    <row r="345" spans="1:9" ht="25.5" hidden="1" customHeight="1">
      <c r="A345" s="4"/>
      <c r="B345" s="4"/>
      <c r="C345" s="4"/>
      <c r="D345" s="4"/>
      <c r="E345" s="4"/>
      <c r="F345" s="4"/>
      <c r="G345" s="4"/>
      <c r="H345" s="4"/>
      <c r="I345" s="9"/>
    </row>
    <row r="346" spans="1:9" ht="25.5" hidden="1" customHeight="1">
      <c r="A346" s="4"/>
      <c r="B346" s="4"/>
      <c r="C346" s="4"/>
      <c r="D346" s="4"/>
      <c r="E346" s="4"/>
      <c r="F346" s="4"/>
      <c r="G346" s="4"/>
      <c r="H346" s="4"/>
      <c r="I346" s="9"/>
    </row>
    <row r="347" spans="1:9" ht="25.5" hidden="1" customHeight="1">
      <c r="A347" s="4"/>
      <c r="B347" s="4"/>
      <c r="C347" s="4"/>
      <c r="D347" s="4"/>
      <c r="E347" s="4"/>
      <c r="F347" s="4"/>
      <c r="G347" s="4"/>
      <c r="H347" s="4"/>
      <c r="I347" s="9"/>
    </row>
    <row r="348" spans="1:9" ht="25.5" hidden="1" customHeight="1">
      <c r="A348" s="4"/>
      <c r="B348" s="4"/>
      <c r="C348" s="4"/>
      <c r="D348" s="4"/>
      <c r="E348" s="4"/>
      <c r="F348" s="4"/>
      <c r="G348" s="4"/>
      <c r="H348" s="4"/>
      <c r="I348" s="9"/>
    </row>
    <row r="349" spans="1:9" ht="25.5" hidden="1" customHeight="1">
      <c r="A349" s="4"/>
      <c r="B349" s="4"/>
      <c r="C349" s="4"/>
      <c r="D349" s="4"/>
      <c r="E349" s="4"/>
      <c r="F349" s="4"/>
      <c r="G349" s="4"/>
      <c r="H349" s="4"/>
      <c r="I349" s="9"/>
    </row>
    <row r="350" spans="1:9" ht="25.5" hidden="1" customHeight="1">
      <c r="A350" s="4"/>
      <c r="B350" s="4"/>
      <c r="C350" s="4"/>
      <c r="D350" s="4"/>
      <c r="E350" s="4"/>
      <c r="F350" s="4"/>
      <c r="G350" s="4"/>
      <c r="H350" s="4"/>
      <c r="I350" s="6"/>
    </row>
    <row r="351" spans="1:9" ht="25.5" hidden="1" customHeight="1">
      <c r="A351" s="4"/>
      <c r="B351" s="4"/>
      <c r="C351" s="4"/>
      <c r="D351" s="4"/>
      <c r="E351" s="4"/>
      <c r="F351" s="4"/>
      <c r="G351" s="4"/>
      <c r="H351" s="4"/>
      <c r="I351" s="9"/>
    </row>
    <row r="352" spans="1:9" ht="25.5" hidden="1" customHeight="1">
      <c r="A352" s="4"/>
      <c r="B352" s="4"/>
      <c r="C352" s="4"/>
      <c r="D352" s="4"/>
      <c r="E352" s="4"/>
      <c r="F352" s="4"/>
      <c r="G352" s="4"/>
      <c r="H352" s="4"/>
      <c r="I352" s="9"/>
    </row>
    <row r="353" spans="1:9" ht="25.5" hidden="1" customHeight="1">
      <c r="A353" s="4"/>
      <c r="B353" s="4"/>
      <c r="C353" s="4"/>
      <c r="D353" s="4"/>
      <c r="E353" s="4"/>
      <c r="F353" s="4"/>
      <c r="G353" s="4"/>
      <c r="H353" s="4"/>
      <c r="I353" s="6"/>
    </row>
    <row r="354" spans="1:9" ht="25.5" hidden="1" customHeight="1">
      <c r="A354" s="4"/>
      <c r="B354" s="4"/>
      <c r="C354" s="4"/>
      <c r="D354" s="4"/>
      <c r="E354" s="4"/>
      <c r="F354" s="4"/>
      <c r="G354" s="4"/>
      <c r="H354" s="4"/>
      <c r="I354" s="9"/>
    </row>
    <row r="355" spans="1:9" ht="25.5" hidden="1" customHeight="1">
      <c r="A355" s="4"/>
      <c r="B355" s="4"/>
      <c r="C355" s="4"/>
      <c r="D355" s="4"/>
      <c r="E355" s="4"/>
      <c r="F355" s="4"/>
      <c r="G355" s="4"/>
      <c r="H355" s="4"/>
      <c r="I355" s="9"/>
    </row>
    <row r="356" spans="1:9" ht="25.5" hidden="1" customHeight="1">
      <c r="A356" s="4"/>
      <c r="B356" s="4"/>
      <c r="C356" s="4"/>
      <c r="D356" s="4"/>
      <c r="E356" s="4"/>
      <c r="F356" s="4"/>
      <c r="G356" s="4"/>
      <c r="H356" s="4"/>
      <c r="I356" s="9"/>
    </row>
    <row r="357" spans="1:9" ht="25.5" hidden="1" customHeight="1">
      <c r="A357" s="4"/>
      <c r="B357" s="4"/>
      <c r="C357" s="4"/>
      <c r="D357" s="4"/>
      <c r="E357" s="4"/>
      <c r="F357" s="4"/>
      <c r="G357" s="4"/>
      <c r="H357" s="4"/>
      <c r="I357" s="6"/>
    </row>
    <row r="358" spans="1:9" ht="25.5" hidden="1" customHeight="1">
      <c r="A358" s="4"/>
      <c r="B358" s="4"/>
      <c r="C358" s="4"/>
      <c r="D358" s="4"/>
      <c r="E358" s="4"/>
      <c r="F358" s="4"/>
      <c r="G358" s="4"/>
      <c r="H358" s="4"/>
      <c r="I358" s="6"/>
    </row>
    <row r="359" spans="1:9" ht="25.5" hidden="1" customHeight="1">
      <c r="A359" s="4"/>
      <c r="B359" s="4"/>
      <c r="C359" s="4"/>
      <c r="D359" s="4"/>
      <c r="E359" s="4"/>
      <c r="F359" s="4"/>
      <c r="G359" s="4"/>
      <c r="H359" s="4"/>
      <c r="I359" s="9"/>
    </row>
    <row r="360" spans="1:9" ht="25.5" hidden="1" customHeight="1">
      <c r="A360" s="4"/>
      <c r="B360" s="4"/>
      <c r="C360" s="4"/>
      <c r="D360" s="4"/>
      <c r="E360" s="4"/>
      <c r="F360" s="4"/>
      <c r="G360" s="4"/>
      <c r="H360" s="4"/>
      <c r="I360" s="9"/>
    </row>
    <row r="361" spans="1:9" ht="25.5" hidden="1" customHeight="1">
      <c r="A361" s="4"/>
      <c r="B361" s="4"/>
      <c r="C361" s="4"/>
      <c r="D361" s="4"/>
      <c r="E361" s="4"/>
      <c r="F361" s="4"/>
      <c r="G361" s="4"/>
      <c r="H361" s="4"/>
      <c r="I361" s="9"/>
    </row>
    <row r="362" spans="1:9" ht="25.5" hidden="1" customHeight="1">
      <c r="A362" s="4"/>
      <c r="B362" s="4"/>
      <c r="C362" s="4"/>
      <c r="D362" s="4"/>
      <c r="E362" s="4"/>
      <c r="F362" s="4"/>
      <c r="G362" s="4"/>
      <c r="H362" s="4"/>
      <c r="I362" s="9"/>
    </row>
    <row r="363" spans="1:9" ht="25.5" hidden="1" customHeight="1">
      <c r="A363" s="4"/>
      <c r="B363" s="4"/>
      <c r="C363" s="4"/>
      <c r="D363" s="4"/>
      <c r="E363" s="4"/>
      <c r="F363" s="4"/>
      <c r="G363" s="4"/>
      <c r="H363" s="4"/>
      <c r="I363" s="9"/>
    </row>
    <row r="364" spans="1:9" ht="25.5" hidden="1" customHeight="1">
      <c r="A364" s="4"/>
      <c r="B364" s="4"/>
      <c r="C364" s="4"/>
      <c r="D364" s="4"/>
      <c r="E364" s="4"/>
      <c r="F364" s="4"/>
      <c r="G364" s="4"/>
      <c r="H364" s="4"/>
      <c r="I364" s="9"/>
    </row>
    <row r="365" spans="1:9" ht="25.5" hidden="1" customHeight="1">
      <c r="A365" s="4"/>
      <c r="B365" s="4"/>
      <c r="C365" s="4"/>
      <c r="D365" s="4"/>
      <c r="E365" s="4"/>
      <c r="F365" s="4"/>
      <c r="G365" s="4"/>
      <c r="H365" s="4"/>
      <c r="I365" s="6"/>
    </row>
    <row r="366" spans="1:9" ht="25.5" hidden="1" customHeight="1">
      <c r="A366" s="4"/>
      <c r="B366" s="4"/>
      <c r="C366" s="4"/>
      <c r="D366" s="4"/>
      <c r="E366" s="4"/>
      <c r="F366" s="4"/>
      <c r="G366" s="4"/>
      <c r="H366" s="4"/>
      <c r="I366" s="9"/>
    </row>
    <row r="367" spans="1:9" ht="25.5" hidden="1" customHeight="1">
      <c r="A367" s="4"/>
      <c r="B367" s="4"/>
      <c r="C367" s="4"/>
      <c r="D367" s="4"/>
      <c r="E367" s="4"/>
      <c r="F367" s="4"/>
      <c r="G367" s="4"/>
      <c r="H367" s="4"/>
      <c r="I367" s="9"/>
    </row>
    <row r="368" spans="1:9" ht="25.5" hidden="1" customHeight="1">
      <c r="A368" s="4"/>
      <c r="B368" s="4"/>
      <c r="C368" s="4"/>
      <c r="D368" s="4"/>
      <c r="E368" s="4"/>
      <c r="F368" s="4"/>
      <c r="G368" s="4"/>
      <c r="H368" s="4"/>
      <c r="I368" s="9"/>
    </row>
    <row r="369" spans="1:9" ht="25.5" hidden="1" customHeight="1">
      <c r="A369" s="4"/>
      <c r="B369" s="4"/>
      <c r="C369" s="4"/>
      <c r="D369" s="4"/>
      <c r="E369" s="4"/>
      <c r="F369" s="4"/>
      <c r="G369" s="4"/>
      <c r="H369" s="4"/>
      <c r="I369" s="9"/>
    </row>
    <row r="370" spans="1:9" ht="25.5" hidden="1" customHeight="1">
      <c r="A370" s="4"/>
      <c r="B370" s="4"/>
      <c r="C370" s="4"/>
      <c r="D370" s="4"/>
      <c r="E370" s="4"/>
      <c r="F370" s="4"/>
      <c r="G370" s="4"/>
      <c r="H370" s="4"/>
      <c r="I370" s="9"/>
    </row>
    <row r="371" spans="1:9" ht="25.5" hidden="1" customHeight="1">
      <c r="A371" s="4"/>
      <c r="B371" s="4"/>
      <c r="C371" s="4"/>
      <c r="D371" s="4"/>
      <c r="E371" s="4"/>
      <c r="F371" s="4"/>
      <c r="G371" s="4"/>
      <c r="H371" s="4"/>
      <c r="I371" s="6"/>
    </row>
    <row r="372" spans="1:9" ht="25.5" hidden="1" customHeight="1">
      <c r="A372" s="4"/>
      <c r="B372" s="4"/>
      <c r="C372" s="4"/>
      <c r="D372" s="4"/>
      <c r="E372" s="4"/>
      <c r="F372" s="4"/>
      <c r="G372" s="4"/>
      <c r="H372" s="4"/>
      <c r="I372" s="9"/>
    </row>
    <row r="373" spans="1:9" ht="25.5" hidden="1" customHeight="1">
      <c r="A373" s="4"/>
      <c r="B373" s="4"/>
      <c r="C373" s="4"/>
      <c r="D373" s="4"/>
      <c r="E373" s="4"/>
      <c r="F373" s="4"/>
      <c r="G373" s="4"/>
      <c r="H373" s="4"/>
      <c r="I373" s="9"/>
    </row>
    <row r="374" spans="1:9" ht="25.5" hidden="1" customHeight="1">
      <c r="A374" s="4"/>
      <c r="B374" s="4"/>
      <c r="C374" s="4"/>
      <c r="D374" s="4"/>
      <c r="E374" s="4"/>
      <c r="F374" s="4"/>
      <c r="G374" s="4"/>
      <c r="H374" s="4"/>
      <c r="I374" s="9"/>
    </row>
    <row r="375" spans="1:9" ht="25.5" hidden="1" customHeight="1">
      <c r="A375" s="4"/>
      <c r="B375" s="4"/>
      <c r="C375" s="4"/>
      <c r="D375" s="4"/>
      <c r="E375" s="4"/>
      <c r="F375" s="4"/>
      <c r="G375" s="4"/>
      <c r="H375" s="4"/>
      <c r="I375" s="6"/>
    </row>
    <row r="376" spans="1:9" ht="25.5" hidden="1" customHeight="1">
      <c r="A376" s="4"/>
      <c r="B376" s="4"/>
      <c r="C376" s="4"/>
      <c r="D376" s="4"/>
      <c r="E376" s="4"/>
      <c r="F376" s="4"/>
      <c r="G376" s="4"/>
      <c r="H376" s="4"/>
      <c r="I376" s="6"/>
    </row>
    <row r="377" spans="1:9" ht="25.5" hidden="1" customHeight="1">
      <c r="A377" s="4"/>
      <c r="B377" s="4"/>
      <c r="C377" s="4"/>
      <c r="D377" s="4"/>
      <c r="E377" s="4"/>
      <c r="F377" s="4"/>
      <c r="G377" s="4"/>
      <c r="H377" s="4"/>
      <c r="I377" s="9"/>
    </row>
    <row r="378" spans="1:9" ht="25.5" hidden="1" customHeight="1">
      <c r="A378" s="4"/>
      <c r="B378" s="4"/>
      <c r="C378" s="4"/>
      <c r="D378" s="4"/>
      <c r="E378" s="4"/>
      <c r="F378" s="4"/>
      <c r="G378" s="4"/>
      <c r="H378" s="4"/>
      <c r="I378" s="9"/>
    </row>
    <row r="379" spans="1:9" ht="25.5" hidden="1" customHeight="1">
      <c r="A379" s="4"/>
      <c r="B379" s="4"/>
      <c r="C379" s="4"/>
      <c r="D379" s="4"/>
      <c r="E379" s="4"/>
      <c r="F379" s="4"/>
      <c r="G379" s="4"/>
      <c r="H379" s="4"/>
      <c r="I379" s="9"/>
    </row>
    <row r="380" spans="1:9" ht="25.5" hidden="1" customHeight="1">
      <c r="A380" s="4"/>
      <c r="B380" s="4"/>
      <c r="C380" s="4"/>
      <c r="D380" s="4"/>
      <c r="E380" s="4"/>
      <c r="F380" s="4"/>
      <c r="G380" s="4"/>
      <c r="H380" s="4"/>
      <c r="I380" s="9"/>
    </row>
    <row r="381" spans="1:9" ht="25.5" hidden="1" customHeight="1">
      <c r="A381" s="4"/>
      <c r="B381" s="4"/>
      <c r="C381" s="4"/>
      <c r="D381" s="4"/>
      <c r="E381" s="4"/>
      <c r="F381" s="4"/>
      <c r="G381" s="4"/>
      <c r="H381" s="4"/>
      <c r="I381" s="9"/>
    </row>
    <row r="382" spans="1:9" ht="25.5" hidden="1" customHeight="1">
      <c r="A382" s="4"/>
      <c r="B382" s="4"/>
      <c r="C382" s="4"/>
      <c r="D382" s="4"/>
      <c r="E382" s="4"/>
      <c r="F382" s="4"/>
      <c r="G382" s="4"/>
      <c r="H382" s="4"/>
      <c r="I382" s="9"/>
    </row>
    <row r="383" spans="1:9" ht="25.5" hidden="1" customHeight="1">
      <c r="A383" s="4"/>
      <c r="B383" s="4"/>
      <c r="C383" s="4"/>
      <c r="D383" s="4"/>
      <c r="E383" s="4"/>
      <c r="F383" s="4"/>
      <c r="G383" s="4"/>
      <c r="H383" s="4"/>
      <c r="I383" s="9"/>
    </row>
    <row r="384" spans="1:9" ht="25.5" hidden="1" customHeight="1">
      <c r="A384" s="4"/>
      <c r="B384" s="4"/>
      <c r="C384" s="4"/>
      <c r="D384" s="4"/>
      <c r="E384" s="4"/>
      <c r="F384" s="4"/>
      <c r="G384" s="4"/>
      <c r="H384" s="4"/>
      <c r="I384" s="9"/>
    </row>
    <row r="385" spans="1:9" ht="25.5" hidden="1" customHeight="1">
      <c r="A385" s="4"/>
      <c r="B385" s="4"/>
      <c r="C385" s="4"/>
      <c r="D385" s="4"/>
      <c r="E385" s="4"/>
      <c r="F385" s="4"/>
      <c r="G385" s="4"/>
      <c r="H385" s="4"/>
      <c r="I385" s="6"/>
    </row>
    <row r="386" spans="1:9" ht="25.5" hidden="1" customHeight="1">
      <c r="A386" s="4"/>
      <c r="B386" s="4"/>
      <c r="C386" s="4"/>
      <c r="D386" s="4"/>
      <c r="E386" s="4"/>
      <c r="F386" s="4"/>
      <c r="G386" s="4"/>
      <c r="H386" s="4"/>
      <c r="I386" s="9"/>
    </row>
    <row r="387" spans="1:9" ht="25.5" hidden="1" customHeight="1">
      <c r="A387" s="4"/>
      <c r="B387" s="4"/>
      <c r="C387" s="4"/>
      <c r="D387" s="4"/>
      <c r="E387" s="4"/>
      <c r="F387" s="4"/>
      <c r="G387" s="4"/>
      <c r="H387" s="4"/>
      <c r="I387" s="9"/>
    </row>
    <row r="388" spans="1:9" ht="25.5" hidden="1" customHeight="1">
      <c r="A388" s="4"/>
      <c r="B388" s="4"/>
      <c r="C388" s="4"/>
      <c r="D388" s="4"/>
      <c r="E388" s="4"/>
      <c r="F388" s="4"/>
      <c r="G388" s="4"/>
      <c r="H388" s="4"/>
      <c r="I388" s="9"/>
    </row>
    <row r="389" spans="1:9" ht="25.5" hidden="1" customHeight="1">
      <c r="A389" s="4"/>
      <c r="B389" s="4"/>
      <c r="C389" s="4"/>
      <c r="D389" s="4"/>
      <c r="E389" s="4"/>
      <c r="F389" s="4"/>
      <c r="G389" s="4"/>
      <c r="H389" s="4"/>
      <c r="I389" s="9"/>
    </row>
    <row r="390" spans="1:9" ht="25.5" hidden="1" customHeight="1">
      <c r="A390" s="4"/>
      <c r="B390" s="4"/>
      <c r="C390" s="4"/>
      <c r="D390" s="4"/>
      <c r="E390" s="4"/>
      <c r="F390" s="4"/>
      <c r="G390" s="4"/>
      <c r="H390" s="4"/>
      <c r="I390" s="9"/>
    </row>
    <row r="391" spans="1:9" ht="25.5" hidden="1" customHeight="1">
      <c r="A391" s="4"/>
      <c r="B391" s="4"/>
      <c r="C391" s="4"/>
      <c r="D391" s="4"/>
      <c r="E391" s="4"/>
      <c r="F391" s="4"/>
      <c r="G391" s="4"/>
      <c r="H391" s="4"/>
      <c r="I391" s="9"/>
    </row>
    <row r="392" spans="1:9" ht="25.5" hidden="1" customHeight="1">
      <c r="A392" s="4"/>
      <c r="B392" s="4"/>
      <c r="C392" s="4"/>
      <c r="D392" s="4"/>
      <c r="E392" s="4"/>
      <c r="F392" s="4"/>
      <c r="G392" s="4"/>
      <c r="H392" s="4"/>
      <c r="I392" s="9"/>
    </row>
    <row r="393" spans="1:9" ht="25.5" hidden="1" customHeight="1">
      <c r="A393" s="4"/>
      <c r="B393" s="4"/>
      <c r="C393" s="4"/>
      <c r="D393" s="4"/>
      <c r="E393" s="4"/>
      <c r="F393" s="4"/>
      <c r="G393" s="4"/>
      <c r="H393" s="4"/>
      <c r="I393" s="9"/>
    </row>
    <row r="394" spans="1:9" ht="25.5" hidden="1" customHeight="1">
      <c r="A394" s="4"/>
      <c r="B394" s="4"/>
      <c r="C394" s="4"/>
      <c r="D394" s="4"/>
      <c r="E394" s="4"/>
      <c r="F394" s="4"/>
      <c r="G394" s="4"/>
      <c r="H394" s="4"/>
      <c r="I394" s="6"/>
    </row>
    <row r="395" spans="1:9" ht="25.5" hidden="1" customHeight="1">
      <c r="A395" s="4"/>
      <c r="B395" s="4"/>
      <c r="C395" s="4"/>
      <c r="D395" s="4"/>
      <c r="E395" s="4"/>
      <c r="F395" s="4"/>
      <c r="G395" s="4"/>
      <c r="H395" s="4"/>
      <c r="I395" s="9"/>
    </row>
    <row r="396" spans="1:9" ht="25.5" hidden="1" customHeight="1">
      <c r="A396" s="4"/>
      <c r="B396" s="4"/>
      <c r="C396" s="4"/>
      <c r="D396" s="4"/>
      <c r="E396" s="4"/>
      <c r="F396" s="4"/>
      <c r="G396" s="4"/>
      <c r="H396" s="4"/>
      <c r="I396" s="9"/>
    </row>
    <row r="397" spans="1:9" ht="25.5" hidden="1" customHeight="1">
      <c r="A397" s="4"/>
      <c r="B397" s="4"/>
      <c r="C397" s="4"/>
      <c r="D397" s="4"/>
      <c r="E397" s="4"/>
      <c r="F397" s="4"/>
      <c r="G397" s="4"/>
      <c r="H397" s="4"/>
      <c r="I397" s="6"/>
    </row>
    <row r="398" spans="1:9" ht="25.5" hidden="1" customHeight="1">
      <c r="A398" s="4"/>
      <c r="B398" s="4"/>
      <c r="C398" s="4"/>
      <c r="D398" s="4"/>
      <c r="E398" s="4"/>
      <c r="F398" s="4"/>
      <c r="G398" s="4"/>
      <c r="H398" s="4"/>
      <c r="I398" s="9"/>
    </row>
    <row r="399" spans="1:9" ht="25.5" hidden="1" customHeight="1">
      <c r="A399" s="4"/>
      <c r="B399" s="4"/>
      <c r="C399" s="4"/>
      <c r="D399" s="4"/>
      <c r="E399" s="4"/>
      <c r="F399" s="4"/>
      <c r="G399" s="4"/>
      <c r="H399" s="4"/>
      <c r="I399" s="9"/>
    </row>
    <row r="400" spans="1:9" ht="25.5" hidden="1" customHeight="1">
      <c r="A400" s="4"/>
      <c r="B400" s="4"/>
      <c r="C400" s="4"/>
      <c r="D400" s="4"/>
      <c r="E400" s="4"/>
      <c r="F400" s="4"/>
      <c r="G400" s="4"/>
      <c r="H400" s="4"/>
      <c r="I400" s="6"/>
    </row>
    <row r="401" spans="1:9" ht="25.5" hidden="1" customHeight="1">
      <c r="A401" s="4"/>
      <c r="B401" s="4"/>
      <c r="C401" s="4"/>
      <c r="D401" s="4"/>
      <c r="E401" s="4"/>
      <c r="F401" s="4"/>
      <c r="G401" s="4"/>
      <c r="H401" s="4"/>
      <c r="I401" s="9"/>
    </row>
    <row r="402" spans="1:9" ht="25.5" hidden="1" customHeight="1">
      <c r="A402" s="4"/>
      <c r="B402" s="4"/>
      <c r="C402" s="4"/>
      <c r="D402" s="4"/>
      <c r="E402" s="4"/>
      <c r="F402" s="4"/>
      <c r="G402" s="4"/>
      <c r="H402" s="4"/>
      <c r="I402" s="9"/>
    </row>
    <row r="403" spans="1:9" ht="25.5" hidden="1" customHeight="1">
      <c r="A403" s="4"/>
      <c r="B403" s="4"/>
      <c r="C403" s="4"/>
      <c r="D403" s="4"/>
      <c r="E403" s="4"/>
      <c r="F403" s="4"/>
      <c r="G403" s="4"/>
      <c r="H403" s="4"/>
      <c r="I403" s="6"/>
    </row>
    <row r="404" spans="1:9" ht="25.5" hidden="1" customHeight="1">
      <c r="A404" s="4"/>
      <c r="B404" s="4"/>
      <c r="C404" s="4"/>
      <c r="D404" s="4"/>
      <c r="E404" s="4"/>
      <c r="F404" s="4"/>
      <c r="G404" s="4"/>
      <c r="H404" s="4"/>
      <c r="I404" s="9"/>
    </row>
    <row r="405" spans="1:9" ht="25.5" hidden="1" customHeight="1">
      <c r="A405" s="4"/>
      <c r="B405" s="4"/>
      <c r="C405" s="4"/>
      <c r="D405" s="4"/>
      <c r="E405" s="4"/>
      <c r="F405" s="4"/>
      <c r="G405" s="4"/>
      <c r="H405" s="4"/>
      <c r="I405" s="9"/>
    </row>
    <row r="406" spans="1:9" ht="25.5" hidden="1" customHeight="1">
      <c r="A406" s="4"/>
      <c r="B406" s="4"/>
      <c r="C406" s="4"/>
      <c r="D406" s="4"/>
      <c r="E406" s="4"/>
      <c r="F406" s="4"/>
      <c r="G406" s="4"/>
      <c r="H406" s="4"/>
      <c r="I406" s="6"/>
    </row>
    <row r="407" spans="1:9" ht="25.5" hidden="1" customHeight="1">
      <c r="A407" s="4"/>
      <c r="B407" s="4"/>
      <c r="C407" s="4"/>
      <c r="D407" s="4"/>
      <c r="E407" s="4"/>
      <c r="F407" s="4"/>
      <c r="G407" s="4"/>
      <c r="H407" s="4"/>
      <c r="I407" s="9"/>
    </row>
    <row r="408" spans="1:9"/>
  </sheetData>
  <mergeCells count="1">
    <mergeCell ref="E1:I1"/>
  </mergeCells>
  <pageMargins left="0.25" right="0.25" top="0.75" bottom="0.75" header="0.3" footer="0.3"/>
  <pageSetup scale="47" orientation="portrait" r:id="rId1"/>
  <headerFooter>
    <oddHeader>&amp;L&amp;"-,Negrita"&amp;18Presupuesto de Egresos por Clasificación Funcional-Programática 2012
&amp;14Nombre de la Entidad: &amp;16&amp;F, Jalisco</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Ficha Informativa</vt:lpstr>
      <vt:lpstr>Est. Ing.</vt:lpstr>
      <vt:lpstr>Est. Egr.</vt:lpstr>
      <vt:lpstr>SH</vt:lpstr>
      <vt:lpstr>I-TI</vt:lpstr>
      <vt:lpstr>E-OG</vt:lpstr>
      <vt:lpstr>P</vt:lpstr>
      <vt:lpstr>E-UA</vt:lpstr>
      <vt:lpstr>E-FP</vt:lpstr>
      <vt:lpstr>TI</vt:lpstr>
      <vt:lpstr>RT</vt:lpstr>
      <vt:lpstr>F</vt:lpstr>
      <vt:lpstr>CA</vt:lpstr>
      <vt:lpstr>OG</vt:lpstr>
      <vt:lpstr>TG</vt:lpstr>
      <vt:lpstr>OR</vt:lpstr>
      <vt:lpstr>P!Área_de_impresión</vt:lpstr>
      <vt:lpstr>'E-FP'!Títulos_a_imprimir</vt:lpstr>
      <vt:lpstr>'E-OG'!Títulos_a_imprimir</vt:lpstr>
      <vt:lpstr>'E-UA'!Títulos_a_imprimir</vt:lpstr>
      <vt:lpstr>'F'!Títulos_a_imprimir</vt:lpstr>
      <vt:lpstr>'I-TI'!Títulos_a_imprimir</vt:lpstr>
      <vt:lpstr>OG!Títulos_a_imprimir</vt:lpstr>
      <vt:lpstr>OR!Títulos_a_imprimir</vt:lpstr>
      <vt:lpstr>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HP</cp:lastModifiedBy>
  <cp:lastPrinted>2011-12-16T19:19:19Z</cp:lastPrinted>
  <dcterms:created xsi:type="dcterms:W3CDTF">2010-07-29T18:26:06Z</dcterms:created>
  <dcterms:modified xsi:type="dcterms:W3CDTF">2020-02-27T18:21:24Z</dcterms:modified>
</cp:coreProperties>
</file>