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85" yWindow="-30" windowWidth="10665" windowHeight="8340" activeTab="8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SEG.P.2!$B$1:$K$29</definedName>
  </definedNames>
  <calcPr calcId="125725"/>
</workbook>
</file>

<file path=xl/calcChain.xml><?xml version="1.0" encoding="utf-8"?>
<calcChain xmlns="http://schemas.openxmlformats.org/spreadsheetml/2006/main">
  <c r="G10" i="10"/>
  <c r="F10"/>
  <c r="G18" i="4"/>
  <c r="G29" s="1"/>
  <c r="F18"/>
  <c r="F29" s="1"/>
  <c r="G13" i="1"/>
  <c r="F13"/>
  <c r="F17"/>
  <c r="G17"/>
  <c r="G16"/>
  <c r="G15"/>
  <c r="G14"/>
  <c r="G12"/>
  <c r="G11"/>
  <c r="G10"/>
  <c r="G9"/>
  <c r="G8"/>
  <c r="F16"/>
  <c r="F15"/>
  <c r="F14"/>
  <c r="F12"/>
  <c r="F11"/>
  <c r="F10"/>
  <c r="F9"/>
  <c r="F8"/>
  <c r="G22" i="7"/>
  <c r="F22"/>
  <c r="J21"/>
  <c r="J7" i="20"/>
  <c r="J8"/>
  <c r="J9"/>
  <c r="J10"/>
  <c r="J11"/>
  <c r="I16"/>
  <c r="H16"/>
  <c r="G16"/>
  <c r="F16"/>
  <c r="J14"/>
  <c r="J13"/>
  <c r="J12"/>
  <c r="J6"/>
  <c r="J5"/>
  <c r="F3"/>
  <c r="K2"/>
  <c r="I26" i="10"/>
  <c r="J9"/>
  <c r="I9" i="19"/>
  <c r="H9"/>
  <c r="G9"/>
  <c r="F9"/>
  <c r="J8"/>
  <c r="J7"/>
  <c r="J6"/>
  <c r="J5"/>
  <c r="F3"/>
  <c r="J24" i="10"/>
  <c r="J23"/>
  <c r="J22"/>
  <c r="J21"/>
  <c r="J20"/>
  <c r="G16" i="18"/>
  <c r="H16"/>
  <c r="I16"/>
  <c r="F16"/>
  <c r="J12"/>
  <c r="J13"/>
  <c r="J14"/>
  <c r="H29" i="4"/>
  <c r="I29"/>
  <c r="J22"/>
  <c r="G24" i="6"/>
  <c r="H24"/>
  <c r="I24"/>
  <c r="F24"/>
  <c r="J22"/>
  <c r="J15"/>
  <c r="J16"/>
  <c r="J17"/>
  <c r="G20" i="8"/>
  <c r="H20"/>
  <c r="I20"/>
  <c r="F20"/>
  <c r="J21" i="4"/>
  <c r="J24" i="15"/>
  <c r="J23"/>
  <c r="J22"/>
  <c r="J21"/>
  <c r="J20"/>
  <c r="J19"/>
  <c r="J18"/>
  <c r="J17"/>
  <c r="J16"/>
  <c r="J15"/>
  <c r="J14"/>
  <c r="J13"/>
  <c r="J12"/>
  <c r="J11"/>
  <c r="J10"/>
  <c r="J9"/>
  <c r="J8"/>
  <c r="G26" i="10"/>
  <c r="J19"/>
  <c r="J18"/>
  <c r="F29" i="15"/>
  <c r="G29"/>
  <c r="H29"/>
  <c r="I29"/>
  <c r="J7"/>
  <c r="H26" i="10"/>
  <c r="J8"/>
  <c r="J11"/>
  <c r="J12"/>
  <c r="J13"/>
  <c r="J14"/>
  <c r="J15"/>
  <c r="J16"/>
  <c r="J17"/>
  <c r="J7"/>
  <c r="J26" s="1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3"/>
  <c r="J24"/>
  <c r="J25"/>
  <c r="J26"/>
  <c r="J27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2" i="7"/>
  <c r="H22"/>
  <c r="J8"/>
  <c r="J9"/>
  <c r="J10"/>
  <c r="J11"/>
  <c r="J12"/>
  <c r="J13"/>
  <c r="J14"/>
  <c r="J15"/>
  <c r="J16"/>
  <c r="J17"/>
  <c r="J18"/>
  <c r="J19"/>
  <c r="J20"/>
  <c r="J7"/>
  <c r="J8" i="8"/>
  <c r="J9"/>
  <c r="J10"/>
  <c r="J11"/>
  <c r="J12"/>
  <c r="J13"/>
  <c r="J14"/>
  <c r="J15"/>
  <c r="J16"/>
  <c r="J17"/>
  <c r="J18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19" i="2"/>
  <c r="H19"/>
  <c r="G19"/>
  <c r="F19"/>
  <c r="J8"/>
  <c r="J9"/>
  <c r="J10"/>
  <c r="J11"/>
  <c r="J12"/>
  <c r="J13"/>
  <c r="J14"/>
  <c r="J15"/>
  <c r="J16"/>
  <c r="J17"/>
  <c r="J18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F26" i="10" l="1"/>
  <c r="J10"/>
  <c r="J16" i="18"/>
  <c r="J9" i="19"/>
  <c r="J20" i="8"/>
  <c r="J29" i="4"/>
  <c r="J16" i="20"/>
  <c r="J24" i="6"/>
  <c r="J29" i="15"/>
  <c r="J24" i="12"/>
  <c r="J22" i="7"/>
  <c r="J21" i="1"/>
  <c r="J23" i="9"/>
  <c r="J19" i="2"/>
  <c r="K2" i="18"/>
  <c r="F3"/>
  <c r="F3" i="12"/>
  <c r="H27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<sst xmlns="http://schemas.openxmlformats.org/spreadsheetml/2006/main" count="694" uniqueCount="437">
  <si>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</si>
  <si>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</si>
  <si>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</si>
  <si>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</si>
  <si>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</si>
  <si>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</si>
  <si>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</si>
  <si>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</si>
  <si>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</si>
  <si>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</si>
  <si>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</si>
  <si>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</si>
  <si>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</si>
  <si>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</si>
  <si>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</si>
  <si>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</si>
  <si>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</si>
  <si>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</si>
  <si>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</si>
  <si>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</si>
  <si>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</si>
  <si>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</si>
  <si>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</si>
  <si>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</si>
  <si>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</si>
  <si>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</si>
  <si>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</si>
  <si>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</si>
  <si>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</si>
  <si>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</si>
  <si>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</si>
  <si>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</si>
  <si>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</si>
  <si>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</si>
  <si>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</si>
  <si>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</si>
  <si>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</si>
  <si>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</si>
  <si>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</si>
  <si>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</si>
  <si>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</si>
  <si>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</si>
  <si>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</si>
  <si>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</si>
  <si>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</si>
  <si>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</si>
  <si>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</si>
  <si>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</si>
  <si>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</si>
  <si>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</si>
  <si>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</si>
  <si>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</si>
  <si>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</si>
  <si>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</si>
  <si>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</si>
  <si>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</si>
  <si>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</si>
  <si>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</si>
  <si>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</si>
  <si>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</si>
  <si>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</si>
  <si>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</si>
  <si>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</si>
  <si>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</si>
  <si>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</si>
  <si>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</si>
  <si>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</si>
  <si>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</si>
  <si>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</si>
  <si>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</si>
  <si>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</si>
  <si>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</si>
  <si>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</si>
  <si>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</si>
  <si>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</si>
  <si>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</si>
  <si>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</si>
  <si>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</si>
  <si>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</si>
  <si>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</si>
  <si>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</si>
  <si>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</si>
  <si>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</si>
  <si>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</si>
  <si>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</si>
  <si>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</si>
  <si>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</si>
  <si>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</si>
  <si>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</si>
  <si>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</si>
  <si>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</si>
  <si>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</si>
  <si>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</si>
  <si>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</si>
  <si>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</si>
  <si>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</si>
  <si>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</si>
  <si>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</si>
  <si>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</si>
  <si>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</si>
  <si>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</si>
  <si>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</si>
  <si>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</si>
  <si>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</si>
  <si>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</si>
  <si>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</si>
  <si>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</si>
  <si>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</si>
  <si>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</si>
  <si>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</si>
  <si>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</si>
  <si>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</si>
  <si>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</si>
  <si>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</si>
  <si>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</si>
  <si>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</si>
  <si>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</si>
  <si>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</si>
  <si>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</si>
  <si>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</si>
  <si>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</si>
  <si>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</si>
  <si>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</si>
  <si>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</si>
  <si>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</si>
  <si>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</si>
  <si>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</si>
  <si>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</si>
  <si>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</si>
  <si>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</si>
  <si>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</si>
  <si>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</si>
  <si>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</si>
  <si>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</si>
  <si>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</si>
  <si>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</si>
  <si>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</si>
  <si>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</si>
  <si>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</si>
  <si>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</si>
  <si>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</si>
  <si>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</si>
  <si>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</si>
  <si>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</si>
  <si>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</si>
  <si>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</si>
  <si>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</si>
  <si>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</si>
  <si>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</si>
  <si>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</si>
  <si>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</si>
  <si>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</si>
  <si>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</si>
  <si>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</si>
  <si>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</si>
  <si>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</si>
  <si>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</si>
  <si>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</si>
  <si>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</si>
  <si>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</si>
  <si>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</si>
  <si>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</si>
  <si>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</si>
  <si>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</si>
  <si>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</si>
  <si>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</si>
  <si>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</si>
  <si>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</si>
  <si>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</si>
  <si>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</si>
  <si>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</si>
  <si>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</si>
  <si>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</si>
  <si>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</si>
  <si>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</si>
  <si>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</si>
  <si>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</si>
  <si>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</si>
  <si>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</si>
  <si>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</si>
  <si>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</si>
  <si>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</si>
  <si>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</si>
  <si>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</si>
  <si>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</si>
  <si>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</si>
  <si>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</si>
  <si>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</si>
  <si>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</si>
  <si>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</si>
  <si>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</si>
  <si>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</si>
  <si>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</si>
  <si>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</si>
  <si>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</si>
  <si>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</si>
  <si>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</si>
  <si>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</si>
  <si>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</si>
  <si>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</si>
  <si>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</si>
  <si>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</si>
  <si>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</si>
  <si>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</si>
  <si>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</si>
  <si>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</si>
  <si>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</si>
  <si>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</si>
  <si>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</si>
  <si>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</si>
  <si>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</si>
  <si>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</si>
  <si>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</si>
  <si>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</si>
  <si>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</si>
  <si>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</si>
  <si>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</si>
  <si>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</si>
  <si>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</si>
  <si>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</si>
  <si>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</si>
  <si>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</si>
  <si>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</si>
  <si>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</si>
  <si>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</si>
  <si>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</si>
  <si>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</si>
  <si>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</si>
  <si>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</si>
  <si>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</si>
  <si>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</si>
  <si>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</si>
  <si>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</si>
  <si>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</si>
  <si>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</si>
  <si>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</si>
  <si>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</si>
  <si>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</si>
  <si>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</si>
  <si>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</si>
  <si>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</si>
  <si>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</si>
  <si>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</si>
  <si>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</si>
  <si>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</si>
  <si>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</si>
  <si>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</si>
  <si>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</si>
  <si>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</si>
  <si>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</si>
  <si>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</si>
  <si>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</si>
  <si>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</si>
  <si>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</si>
  <si>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</si>
  <si>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</si>
  <si>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</si>
  <si>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</si>
  <si>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</si>
  <si>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</si>
  <si>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</si>
  <si>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</si>
  <si>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</si>
  <si>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</si>
  <si>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</si>
  <si>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</si>
  <si>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</si>
  <si>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</si>
  <si>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</si>
  <si>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</si>
  <si>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</si>
  <si>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</si>
  <si>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</si>
  <si>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</si>
  <si>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</si>
  <si>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</si>
  <si>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</si>
  <si>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</si>
  <si>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</si>
  <si>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</si>
  <si>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</si>
  <si>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</si>
  <si>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</si>
  <si>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</si>
  <si>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</si>
  <si>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</si>
  <si>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</si>
  <si>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</si>
  <si>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</si>
  <si>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</si>
  <si>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</si>
  <si>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</si>
  <si>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</si>
  <si>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</si>
  <si>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</si>
  <si>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</si>
  <si>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</si>
  <si>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</si>
  <si>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</si>
  <si>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</si>
  <si>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</si>
  <si>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</si>
  <si>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</si>
  <si>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</si>
  <si>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</si>
  <si>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</si>
  <si>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</si>
  <si>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</si>
  <si>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</si>
  <si>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</si>
  <si>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</si>
  <si>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</si>
  <si>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</si>
  <si>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</si>
  <si>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</si>
  <si>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</si>
  <si>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</si>
  <si>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</si>
  <si>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</si>
  <si>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</si>
  <si>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</si>
  <si>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</si>
  <si>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</si>
  <si>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</si>
  <si>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</si>
  <si>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</si>
  <si>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</si>
  <si>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</si>
  <si>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</si>
  <si>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</si>
  <si>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</si>
  <si>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</si>
  <si>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</si>
  <si>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</si>
  <si>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</si>
  <si>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</si>
  <si>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</si>
  <si>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</si>
  <si>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</si>
  <si>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</si>
  <si>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</si>
  <si>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</si>
  <si>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</si>
  <si>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</si>
  <si>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</si>
  <si>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</si>
  <si>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</si>
  <si>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</si>
  <si>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</si>
  <si>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</si>
  <si>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</si>
  <si>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</si>
  <si>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</si>
  <si>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</si>
  <si>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</si>
  <si>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</si>
  <si>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</si>
  <si>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</si>
  <si>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</si>
  <si>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</si>
  <si>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</si>
  <si>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</si>
  <si>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</si>
  <si>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</si>
  <si>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</si>
  <si>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</si>
  <si>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</si>
  <si>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</si>
  <si>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</si>
  <si>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</si>
  <si>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</si>
  <si>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</si>
  <si>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</si>
  <si>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</si>
  <si>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</si>
  <si>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</si>
  <si>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</si>
  <si>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</si>
  <si>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</si>
  <si>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</si>
  <si>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</si>
  <si>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</si>
  <si>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</si>
  <si>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</si>
  <si>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</si>
  <si>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</si>
  <si>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</si>
  <si>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</si>
  <si>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</si>
  <si>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</si>
  <si>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</si>
  <si>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</si>
  <si>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</si>
  <si>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</si>
  <si>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</si>
  <si>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</si>
  <si>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</si>
  <si>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</si>
  <si>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</si>
  <si>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</si>
  <si>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</si>
  <si>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</si>
  <si>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</si>
  <si>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</si>
  <si>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</si>
  <si>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</si>
  <si>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</si>
  <si>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</si>
  <si>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</si>
  <si>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</si>
  <si>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</si>
  <si>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</si>
  <si>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</si>
  <si>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</si>
  <si>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</si>
  <si>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</si>
  <si>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</si>
  <si>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</si>
  <si>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</si>
  <si>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</si>
  <si>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</si>
  <si>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</si>
  <si>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CONTRALOR MUNICIPAL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</si>
  <si>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</si>
  <si>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</si>
  <si>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</si>
  <si>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</si>
  <si>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</si>
  <si>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</si>
  <si>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</si>
  <si>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</si>
  <si>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PARA820430</t>
  </si>
  <si>
    <t>ALBERTO PLASCENCIA REOS</t>
  </si>
  <si>
    <t>FERNANDO VAZQUEZ FLORES</t>
  </si>
  <si>
    <t>VAFF910415</t>
  </si>
  <si>
    <t>15 DE MAYO DE 2014</t>
  </si>
  <si>
    <t>PRIMER QUINCENA DE MAYO DE 2014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</si>
</sst>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zoomScale="90" zoomScaleNormal="90" workbookViewId="0">
      <pane ySplit="5" topLeftCell="A6" activePane="bottomLeft" state="frozen"/>
      <selection activeCell="F18" sqref="F18"/>
      <selection pane="bottomLeft" activeCell="F7" sqref="F7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3.42578125" style="2" customWidth="1"/>
    <col min="7" max="7" width="11.140625" style="2" bestFit="1" customWidth="1"/>
    <col min="8" max="8" width="11.28515625" style="2" customWidth="1"/>
    <col min="9" max="9" width="7.28515625" style="2" customWidth="1"/>
    <col min="10" max="10" width="12.140625" style="2" bestFit="1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435</v>
      </c>
    </row>
    <row r="3" spans="2:11">
      <c r="F3" s="93" t="s">
        <v>436</v>
      </c>
      <c r="H3" s="5"/>
    </row>
    <row r="4" spans="2:11">
      <c r="F4" s="5" t="s">
        <v>232</v>
      </c>
      <c r="H4" s="5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364</v>
      </c>
      <c r="C7" s="10" t="s">
        <v>272</v>
      </c>
      <c r="D7" s="18"/>
      <c r="E7" s="11" t="s">
        <v>125</v>
      </c>
      <c r="F7" s="13">
        <v>27644</v>
      </c>
      <c r="G7" s="13">
        <v>6454</v>
      </c>
      <c r="H7" s="13"/>
      <c r="I7" s="13">
        <v>0</v>
      </c>
      <c r="J7" s="13">
        <f>F7-G7+H7-I7</f>
        <v>21190</v>
      </c>
      <c r="K7" s="14"/>
    </row>
    <row r="8" spans="2:11" ht="24.95" customHeight="1">
      <c r="B8" s="11" t="s">
        <v>359</v>
      </c>
      <c r="C8" s="10" t="s">
        <v>273</v>
      </c>
      <c r="D8" s="18"/>
      <c r="E8" s="11" t="s">
        <v>126</v>
      </c>
      <c r="F8" s="13">
        <f>23944/2</f>
        <v>11972</v>
      </c>
      <c r="G8" s="13">
        <f>4074/2</f>
        <v>2037</v>
      </c>
      <c r="H8" s="13"/>
      <c r="I8" s="13">
        <v>0</v>
      </c>
      <c r="J8" s="13">
        <f t="shared" ref="J8:J19" si="0">F8-G8+H8-I8</f>
        <v>9935</v>
      </c>
      <c r="K8" s="14"/>
    </row>
    <row r="9" spans="2:11" ht="24.95" customHeight="1">
      <c r="B9" s="11" t="s">
        <v>369</v>
      </c>
      <c r="C9" s="10" t="s">
        <v>274</v>
      </c>
      <c r="D9" s="18"/>
      <c r="E9" s="11" t="s">
        <v>126</v>
      </c>
      <c r="F9" s="13">
        <f t="shared" ref="F9:F17" si="1">23944/2</f>
        <v>11972</v>
      </c>
      <c r="G9" s="13">
        <f t="shared" ref="G9:G17" si="2">4074/2</f>
        <v>2037</v>
      </c>
      <c r="H9" s="13"/>
      <c r="I9" s="13">
        <v>0</v>
      </c>
      <c r="J9" s="13">
        <f t="shared" si="0"/>
        <v>9935</v>
      </c>
      <c r="K9" s="14"/>
    </row>
    <row r="10" spans="2:11" ht="24.95" customHeight="1">
      <c r="B10" s="11" t="s">
        <v>330</v>
      </c>
      <c r="C10" s="10" t="s">
        <v>275</v>
      </c>
      <c r="D10" s="18"/>
      <c r="E10" s="11" t="s">
        <v>126</v>
      </c>
      <c r="F10" s="13">
        <f t="shared" si="1"/>
        <v>11972</v>
      </c>
      <c r="G10" s="13">
        <f t="shared" si="2"/>
        <v>2037</v>
      </c>
      <c r="H10" s="13"/>
      <c r="I10" s="13">
        <v>0</v>
      </c>
      <c r="J10" s="13">
        <f t="shared" si="0"/>
        <v>9935</v>
      </c>
      <c r="K10" s="14"/>
    </row>
    <row r="11" spans="2:11" ht="24.95" customHeight="1">
      <c r="B11" s="11" t="s">
        <v>318</v>
      </c>
      <c r="C11" s="10" t="s">
        <v>388</v>
      </c>
      <c r="D11" s="18"/>
      <c r="E11" s="11" t="s">
        <v>126</v>
      </c>
      <c r="F11" s="13">
        <f t="shared" si="1"/>
        <v>11972</v>
      </c>
      <c r="G11" s="13">
        <f t="shared" si="2"/>
        <v>2037</v>
      </c>
      <c r="H11" s="13"/>
      <c r="I11" s="13">
        <v>0</v>
      </c>
      <c r="J11" s="13">
        <f t="shared" si="0"/>
        <v>9935</v>
      </c>
      <c r="K11" s="14"/>
    </row>
    <row r="12" spans="2:11" ht="24.95" customHeight="1">
      <c r="B12" s="11" t="s">
        <v>374</v>
      </c>
      <c r="C12" s="10" t="s">
        <v>276</v>
      </c>
      <c r="D12" s="18"/>
      <c r="E12" s="11" t="s">
        <v>126</v>
      </c>
      <c r="F12" s="13">
        <f t="shared" si="1"/>
        <v>11972</v>
      </c>
      <c r="G12" s="13">
        <f t="shared" si="2"/>
        <v>2037</v>
      </c>
      <c r="H12" s="13"/>
      <c r="I12" s="13">
        <v>0</v>
      </c>
      <c r="J12" s="13">
        <f t="shared" si="0"/>
        <v>9935</v>
      </c>
      <c r="K12" s="14"/>
    </row>
    <row r="13" spans="2:11" ht="24.95" customHeight="1">
      <c r="B13" s="11" t="s">
        <v>299</v>
      </c>
      <c r="C13" s="10" t="s">
        <v>277</v>
      </c>
      <c r="D13" s="18"/>
      <c r="E13" s="11" t="s">
        <v>127</v>
      </c>
      <c r="F13" s="13">
        <f>38062/2</f>
        <v>19031</v>
      </c>
      <c r="G13" s="13">
        <f>7740/2</f>
        <v>3870</v>
      </c>
      <c r="H13" s="13"/>
      <c r="I13" s="13">
        <v>0</v>
      </c>
      <c r="J13" s="13">
        <f t="shared" si="0"/>
        <v>15161</v>
      </c>
      <c r="K13" s="14"/>
    </row>
    <row r="14" spans="2:11" ht="24.95" customHeight="1">
      <c r="B14" s="11" t="s">
        <v>329</v>
      </c>
      <c r="C14" s="10" t="s">
        <v>278</v>
      </c>
      <c r="D14" s="18"/>
      <c r="E14" s="11" t="s">
        <v>126</v>
      </c>
      <c r="F14" s="13">
        <f t="shared" si="1"/>
        <v>11972</v>
      </c>
      <c r="G14" s="13">
        <f t="shared" si="2"/>
        <v>2037</v>
      </c>
      <c r="H14" s="13"/>
      <c r="I14" s="13">
        <v>0</v>
      </c>
      <c r="J14" s="13">
        <f t="shared" si="0"/>
        <v>9935</v>
      </c>
      <c r="K14" s="14"/>
    </row>
    <row r="15" spans="2:11" ht="24.95" customHeight="1">
      <c r="B15" s="11" t="s">
        <v>362</v>
      </c>
      <c r="C15" s="10" t="s">
        <v>361</v>
      </c>
      <c r="D15" s="18"/>
      <c r="E15" s="11" t="s">
        <v>126</v>
      </c>
      <c r="F15" s="13">
        <f t="shared" si="1"/>
        <v>11972</v>
      </c>
      <c r="G15" s="13">
        <f t="shared" si="2"/>
        <v>2037</v>
      </c>
      <c r="H15" s="13"/>
      <c r="I15" s="13">
        <v>0</v>
      </c>
      <c r="J15" s="13">
        <f t="shared" si="0"/>
        <v>9935</v>
      </c>
      <c r="K15" s="14"/>
    </row>
    <row r="16" spans="2:11" ht="24.95" customHeight="1">
      <c r="B16" s="11" t="s">
        <v>365</v>
      </c>
      <c r="C16" s="10" t="s">
        <v>279</v>
      </c>
      <c r="D16" s="18"/>
      <c r="E16" s="11" t="s">
        <v>126</v>
      </c>
      <c r="F16" s="13">
        <f t="shared" si="1"/>
        <v>11972</v>
      </c>
      <c r="G16" s="13">
        <f t="shared" si="2"/>
        <v>2037</v>
      </c>
      <c r="H16" s="13"/>
      <c r="I16" s="13">
        <v>0</v>
      </c>
      <c r="J16" s="13">
        <f t="shared" si="0"/>
        <v>9935</v>
      </c>
      <c r="K16" s="14"/>
    </row>
    <row r="17" spans="2:12" ht="24.95" customHeight="1">
      <c r="B17" s="11" t="s">
        <v>360</v>
      </c>
      <c r="C17" s="10" t="s">
        <v>280</v>
      </c>
      <c r="D17" s="18"/>
      <c r="E17" s="11" t="s">
        <v>126</v>
      </c>
      <c r="F17" s="13">
        <f t="shared" si="1"/>
        <v>11972</v>
      </c>
      <c r="G17" s="13">
        <f t="shared" si="2"/>
        <v>2037</v>
      </c>
      <c r="H17" s="13"/>
      <c r="I17" s="13">
        <v>0</v>
      </c>
      <c r="J17" s="13">
        <f t="shared" si="0"/>
        <v>9935</v>
      </c>
      <c r="K17" s="14"/>
    </row>
    <row r="18" spans="2:12" ht="24.95" customHeight="1">
      <c r="B18" s="11" t="s">
        <v>331</v>
      </c>
      <c r="C18" s="10" t="s">
        <v>281</v>
      </c>
      <c r="D18" s="18"/>
      <c r="E18" s="36" t="s">
        <v>129</v>
      </c>
      <c r="F18" s="13">
        <v>4234</v>
      </c>
      <c r="G18" s="13">
        <v>382</v>
      </c>
      <c r="H18" s="13"/>
      <c r="I18" s="13">
        <v>0</v>
      </c>
      <c r="J18" s="13">
        <f t="shared" si="0"/>
        <v>3852</v>
      </c>
      <c r="K18" s="14"/>
    </row>
    <row r="19" spans="2:12" ht="24.95" customHeight="1">
      <c r="B19" s="11" t="s">
        <v>291</v>
      </c>
      <c r="C19" s="10" t="s">
        <v>282</v>
      </c>
      <c r="D19" s="18"/>
      <c r="E19" s="11" t="s">
        <v>128</v>
      </c>
      <c r="F19" s="13">
        <v>5483</v>
      </c>
      <c r="G19" s="13">
        <v>616</v>
      </c>
      <c r="H19" s="13"/>
      <c r="I19" s="13"/>
      <c r="J19" s="13">
        <f t="shared" si="0"/>
        <v>4867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232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3">SUM(F7:F20)</f>
        <v>164140</v>
      </c>
      <c r="G21" s="22">
        <f t="shared" si="3"/>
        <v>29655</v>
      </c>
      <c r="H21" s="22">
        <f t="shared" si="3"/>
        <v>0</v>
      </c>
      <c r="I21" s="22">
        <f t="shared" si="3"/>
        <v>0</v>
      </c>
      <c r="J21" s="22">
        <f>SUM(J7:J20)</f>
        <v>134485</v>
      </c>
      <c r="K21" s="16"/>
      <c r="L21" s="22"/>
    </row>
    <row r="23" spans="2:12">
      <c r="C23" t="s">
        <v>232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C3" workbookViewId="0">
      <selection activeCell="E5" sqref="E5:J14"/>
    </sheetView>
  </sheetViews>
  <sheetFormatPr baseColWidth="10" defaultRowHeight="12.75"/>
  <cols>
    <col min="1" max="1" width="1.140625" style="64" customWidth="1"/>
    <col min="2" max="2" width="14.85546875" style="64" customWidth="1"/>
    <col min="3" max="3" width="24" style="64" customWidth="1"/>
    <col min="4" max="4" width="6.140625" style="64" customWidth="1"/>
    <col min="5" max="5" width="20.5703125" style="64" customWidth="1"/>
    <col min="6" max="6" width="10.42578125" style="64" customWidth="1"/>
    <col min="7" max="7" width="9.28515625" style="64" bestFit="1" customWidth="1"/>
    <col min="8" max="8" width="9.140625" style="64" customWidth="1"/>
    <col min="9" max="9" width="8.5703125" style="64" customWidth="1"/>
    <col min="10" max="10" width="10.42578125" style="64" customWidth="1"/>
    <col min="11" max="11" width="25.140625" style="64" customWidth="1"/>
    <col min="12" max="16384" width="11.42578125" style="64"/>
  </cols>
  <sheetData>
    <row r="1" spans="1:11" ht="18">
      <c r="A1" s="64" t="s">
        <v>244</v>
      </c>
      <c r="F1" s="1" t="s">
        <v>0</v>
      </c>
      <c r="G1" s="65"/>
      <c r="H1" s="65"/>
      <c r="I1" s="65"/>
      <c r="J1" s="65"/>
      <c r="K1" s="66" t="s">
        <v>1</v>
      </c>
    </row>
    <row r="2" spans="1:11" ht="15">
      <c r="F2" s="4" t="s">
        <v>96</v>
      </c>
      <c r="G2" s="65"/>
      <c r="H2" s="65"/>
      <c r="I2" s="65"/>
      <c r="J2" s="65"/>
      <c r="K2" s="23" t="str">
        <f>'GOB1'!K2</f>
        <v>15 DE MAYO DE 2014</v>
      </c>
    </row>
    <row r="3" spans="1:11">
      <c r="B3" s="11"/>
      <c r="C3" s="10"/>
      <c r="F3" s="23" t="str">
        <f>'GOB1'!F3</f>
        <v>PRIMER QUINCENA DE MAYO DE 2014</v>
      </c>
      <c r="G3" s="65"/>
      <c r="H3" s="65"/>
      <c r="I3" s="65"/>
      <c r="J3" s="65"/>
    </row>
    <row r="4" spans="1:11">
      <c r="B4" s="67" t="s">
        <v>3</v>
      </c>
      <c r="C4" s="67" t="s">
        <v>4</v>
      </c>
      <c r="D4" s="67"/>
      <c r="E4" s="67" t="s">
        <v>124</v>
      </c>
      <c r="F4" s="53" t="s">
        <v>5</v>
      </c>
      <c r="G4" s="53" t="s">
        <v>245</v>
      </c>
      <c r="H4" s="81" t="s">
        <v>382</v>
      </c>
      <c r="I4" s="53" t="s">
        <v>231</v>
      </c>
      <c r="J4" s="53" t="s">
        <v>6</v>
      </c>
      <c r="K4" s="67" t="s">
        <v>7</v>
      </c>
    </row>
    <row r="5" spans="1:11" ht="24.75" customHeight="1">
      <c r="B5" s="10" t="s">
        <v>253</v>
      </c>
      <c r="C5" s="10" t="s">
        <v>252</v>
      </c>
      <c r="D5" s="10"/>
      <c r="E5" s="10" t="s">
        <v>254</v>
      </c>
      <c r="F5" s="13">
        <v>3218</v>
      </c>
      <c r="G5" s="13">
        <v>118</v>
      </c>
      <c r="H5" s="13"/>
      <c r="I5" s="13"/>
      <c r="J5" s="13">
        <f>F5-G5+H5-I5</f>
        <v>3100</v>
      </c>
      <c r="K5" s="64" t="s">
        <v>269</v>
      </c>
    </row>
    <row r="6" spans="1:11" ht="24.75" customHeight="1">
      <c r="B6" s="10" t="s">
        <v>256</v>
      </c>
      <c r="C6" s="10" t="s">
        <v>255</v>
      </c>
      <c r="D6" s="10"/>
      <c r="E6" s="10" t="s">
        <v>257</v>
      </c>
      <c r="F6" s="13">
        <v>2641</v>
      </c>
      <c r="G6" s="13">
        <v>19</v>
      </c>
      <c r="H6" s="13"/>
      <c r="I6" s="13"/>
      <c r="J6" s="13">
        <f t="shared" ref="J6:J14" si="0">F6-G6+H6-I6</f>
        <v>2622</v>
      </c>
      <c r="K6" s="64" t="s">
        <v>269</v>
      </c>
    </row>
    <row r="7" spans="1:11" ht="24.75" customHeight="1">
      <c r="B7" s="10" t="s">
        <v>259</v>
      </c>
      <c r="C7" s="10" t="s">
        <v>258</v>
      </c>
      <c r="D7" s="10"/>
      <c r="E7" s="10" t="s">
        <v>257</v>
      </c>
      <c r="F7" s="13">
        <v>2641</v>
      </c>
      <c r="G7" s="13">
        <v>19</v>
      </c>
      <c r="H7" s="13"/>
      <c r="I7" s="13"/>
      <c r="J7" s="13">
        <f t="shared" si="0"/>
        <v>2622</v>
      </c>
      <c r="K7" s="64" t="s">
        <v>269</v>
      </c>
    </row>
    <row r="8" spans="1:11" ht="24.75" customHeight="1">
      <c r="B8" s="10" t="s">
        <v>261</v>
      </c>
      <c r="C8" s="10" t="s">
        <v>260</v>
      </c>
      <c r="D8" s="10"/>
      <c r="E8" s="10" t="s">
        <v>257</v>
      </c>
      <c r="F8" s="13">
        <v>2641</v>
      </c>
      <c r="G8" s="13">
        <v>19</v>
      </c>
      <c r="H8" s="13"/>
      <c r="I8" s="13"/>
      <c r="J8" s="13">
        <f t="shared" si="0"/>
        <v>2622</v>
      </c>
      <c r="K8" s="64" t="s">
        <v>269</v>
      </c>
    </row>
    <row r="9" spans="1:11" ht="24.75" customHeight="1">
      <c r="B9" s="10" t="s">
        <v>220</v>
      </c>
      <c r="C9" s="10" t="s">
        <v>221</v>
      </c>
      <c r="D9" s="10"/>
      <c r="E9" s="10" t="s">
        <v>262</v>
      </c>
      <c r="F9" s="13">
        <v>2641</v>
      </c>
      <c r="G9" s="13">
        <v>19</v>
      </c>
      <c r="H9" s="13"/>
      <c r="I9" s="13"/>
      <c r="J9" s="13">
        <f t="shared" si="0"/>
        <v>2622</v>
      </c>
      <c r="K9" s="64" t="s">
        <v>269</v>
      </c>
    </row>
    <row r="10" spans="1:11" ht="24.75" customHeight="1">
      <c r="B10" s="10" t="s">
        <v>265</v>
      </c>
      <c r="C10" s="10" t="s">
        <v>263</v>
      </c>
      <c r="D10" s="10"/>
      <c r="E10" s="10" t="s">
        <v>264</v>
      </c>
      <c r="F10" s="13">
        <v>2641</v>
      </c>
      <c r="G10" s="13">
        <v>19</v>
      </c>
      <c r="H10" s="13"/>
      <c r="I10" s="13"/>
      <c r="J10" s="13">
        <f t="shared" si="0"/>
        <v>2622</v>
      </c>
      <c r="K10" s="64" t="s">
        <v>269</v>
      </c>
    </row>
    <row r="11" spans="1:11" ht="24.75" customHeight="1">
      <c r="B11" s="10" t="s">
        <v>224</v>
      </c>
      <c r="C11" s="12" t="s">
        <v>266</v>
      </c>
      <c r="D11" s="10"/>
      <c r="E11" s="10" t="s">
        <v>267</v>
      </c>
      <c r="F11" s="13">
        <v>2641</v>
      </c>
      <c r="G11" s="13">
        <v>19</v>
      </c>
      <c r="H11" s="13"/>
      <c r="I11" s="13"/>
      <c r="J11" s="13">
        <f t="shared" si="0"/>
        <v>2622</v>
      </c>
      <c r="K11" s="64" t="s">
        <v>269</v>
      </c>
    </row>
    <row r="12" spans="1:11" ht="24.75" customHeight="1">
      <c r="B12" s="10" t="s">
        <v>222</v>
      </c>
      <c r="C12" s="12" t="s">
        <v>223</v>
      </c>
      <c r="D12" s="10"/>
      <c r="E12" s="10" t="s">
        <v>268</v>
      </c>
      <c r="F12" s="13">
        <v>3218</v>
      </c>
      <c r="G12" s="13">
        <v>118</v>
      </c>
      <c r="H12" s="13"/>
      <c r="I12" s="13"/>
      <c r="J12" s="13">
        <f t="shared" si="0"/>
        <v>3100</v>
      </c>
      <c r="K12" s="64" t="s">
        <v>269</v>
      </c>
    </row>
    <row r="13" spans="1:11" ht="24.75" customHeight="1">
      <c r="B13" s="10" t="s">
        <v>406</v>
      </c>
      <c r="C13" s="12" t="s">
        <v>407</v>
      </c>
      <c r="D13" s="10"/>
      <c r="E13" s="10" t="s">
        <v>409</v>
      </c>
      <c r="F13" s="13">
        <v>3938</v>
      </c>
      <c r="G13" s="13">
        <v>335</v>
      </c>
      <c r="H13" s="13"/>
      <c r="I13" s="13"/>
      <c r="J13" s="13">
        <f t="shared" si="0"/>
        <v>3603</v>
      </c>
      <c r="K13" s="64" t="s">
        <v>269</v>
      </c>
    </row>
    <row r="14" spans="1:11" ht="24.75" customHeight="1">
      <c r="B14" s="10" t="s">
        <v>408</v>
      </c>
      <c r="C14" s="12" t="s">
        <v>419</v>
      </c>
      <c r="D14" s="10"/>
      <c r="E14" s="10" t="s">
        <v>410</v>
      </c>
      <c r="F14" s="13">
        <v>4194</v>
      </c>
      <c r="G14" s="13">
        <v>376</v>
      </c>
      <c r="H14" s="13"/>
      <c r="I14" s="13"/>
      <c r="J14" s="13">
        <f t="shared" si="0"/>
        <v>3818</v>
      </c>
      <c r="K14" s="64" t="s">
        <v>269</v>
      </c>
    </row>
    <row r="15" spans="1:11" ht="24.75" customHeight="1"/>
    <row r="16" spans="1:11" s="68" customFormat="1" ht="24.75" customHeight="1">
      <c r="E16" s="68" t="s">
        <v>92</v>
      </c>
      <c r="F16" s="69">
        <f>SUM(F5:F15)</f>
        <v>30414</v>
      </c>
      <c r="G16" s="69">
        <f t="shared" ref="G16:J16" si="1">SUM(G5:G15)</f>
        <v>1061</v>
      </c>
      <c r="H16" s="69">
        <f t="shared" si="1"/>
        <v>0</v>
      </c>
      <c r="I16" s="69">
        <f t="shared" si="1"/>
        <v>0</v>
      </c>
      <c r="J16" s="69">
        <f t="shared" si="1"/>
        <v>29353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D1" workbookViewId="0">
      <selection activeCell="B9" sqref="B9"/>
    </sheetView>
  </sheetViews>
  <sheetFormatPr baseColWidth="10" defaultRowHeight="12.75"/>
  <cols>
    <col min="1" max="1" width="1.140625" style="64" customWidth="1"/>
    <col min="2" max="2" width="14.85546875" style="64" customWidth="1"/>
    <col min="3" max="3" width="24" style="64" customWidth="1"/>
    <col min="4" max="4" width="6.140625" style="64" customWidth="1"/>
    <col min="5" max="5" width="20.5703125" style="64" customWidth="1"/>
    <col min="6" max="6" width="10.42578125" style="64" customWidth="1"/>
    <col min="7" max="7" width="7.5703125" style="64" customWidth="1"/>
    <col min="8" max="8" width="9.140625" style="64" customWidth="1"/>
    <col min="9" max="9" width="8.5703125" style="64" customWidth="1"/>
    <col min="10" max="10" width="10.42578125" style="64" customWidth="1"/>
    <col min="11" max="11" width="25.140625" style="64" customWidth="1"/>
    <col min="12" max="16384" width="11.42578125" style="64"/>
  </cols>
  <sheetData>
    <row r="1" spans="1:11" ht="18">
      <c r="A1" s="64" t="s">
        <v>244</v>
      </c>
      <c r="F1" s="1" t="s">
        <v>0</v>
      </c>
      <c r="G1" s="65"/>
      <c r="H1" s="65"/>
      <c r="I1" s="65"/>
      <c r="J1" s="65"/>
      <c r="K1" s="66" t="s">
        <v>1</v>
      </c>
    </row>
    <row r="2" spans="1:11" ht="15">
      <c r="F2" s="4" t="s">
        <v>430</v>
      </c>
      <c r="G2" s="65"/>
      <c r="H2" s="65"/>
      <c r="I2" s="65"/>
      <c r="J2" s="65"/>
      <c r="K2" s="23" t="str">
        <f>'GOB1'!K2</f>
        <v>15 DE MAYO DE 2014</v>
      </c>
    </row>
    <row r="3" spans="1:11">
      <c r="B3" s="11"/>
      <c r="C3" s="10"/>
      <c r="F3" s="23" t="str">
        <f>'GOB1'!F3</f>
        <v>PRIMER QUINCENA DE MAYO DE 2014</v>
      </c>
      <c r="G3" s="65"/>
      <c r="H3" s="65"/>
      <c r="I3" s="65"/>
      <c r="J3" s="65"/>
    </row>
    <row r="4" spans="1:11">
      <c r="B4" s="67" t="s">
        <v>3</v>
      </c>
      <c r="C4" s="67" t="s">
        <v>4</v>
      </c>
      <c r="D4" s="67"/>
      <c r="E4" s="67" t="s">
        <v>124</v>
      </c>
      <c r="F4" s="53" t="s">
        <v>5</v>
      </c>
      <c r="G4" s="53" t="s">
        <v>245</v>
      </c>
      <c r="H4" s="81" t="s">
        <v>382</v>
      </c>
      <c r="I4" s="53" t="s">
        <v>231</v>
      </c>
      <c r="J4" s="53" t="s">
        <v>6</v>
      </c>
      <c r="K4" s="67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155</v>
      </c>
      <c r="F5" s="13">
        <v>4054</v>
      </c>
      <c r="G5" s="13"/>
      <c r="H5" s="13"/>
      <c r="I5" s="13"/>
      <c r="J5" s="13">
        <f>F5-G5+H5-I5</f>
        <v>4054</v>
      </c>
      <c r="K5" s="64" t="s">
        <v>269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4" t="s">
        <v>269</v>
      </c>
    </row>
    <row r="7" spans="1:11" ht="24.75" customHeight="1">
      <c r="B7" s="11" t="s">
        <v>70</v>
      </c>
      <c r="C7" s="10" t="s">
        <v>71</v>
      </c>
      <c r="D7" s="18"/>
      <c r="E7" s="11" t="s">
        <v>155</v>
      </c>
      <c r="F7" s="13">
        <v>4054</v>
      </c>
      <c r="G7" s="13"/>
      <c r="H7" s="13"/>
      <c r="I7" s="13"/>
      <c r="J7" s="13">
        <f t="shared" si="0"/>
        <v>4054</v>
      </c>
      <c r="K7" s="64" t="s">
        <v>269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4" t="s">
        <v>269</v>
      </c>
    </row>
    <row r="9" spans="1:11" ht="24.75" customHeight="1">
      <c r="B9" s="11" t="s">
        <v>53</v>
      </c>
      <c r="C9" s="10" t="s">
        <v>54</v>
      </c>
      <c r="D9" s="19"/>
      <c r="E9" s="31" t="s">
        <v>130</v>
      </c>
      <c r="F9" s="59">
        <v>3937</v>
      </c>
      <c r="G9" s="59"/>
      <c r="H9" s="13"/>
      <c r="I9" s="13"/>
      <c r="J9" s="13">
        <f t="shared" si="0"/>
        <v>3937</v>
      </c>
      <c r="K9" s="64" t="s">
        <v>269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4" t="s">
        <v>269</v>
      </c>
    </row>
    <row r="11" spans="1:11" ht="24.75" customHeight="1">
      <c r="B11" s="10"/>
      <c r="C11" s="12"/>
      <c r="D11" s="10"/>
      <c r="E11" s="10"/>
      <c r="F11" s="13"/>
      <c r="G11" s="13"/>
      <c r="H11" s="13"/>
      <c r="I11" s="13"/>
      <c r="J11" s="13">
        <f t="shared" si="0"/>
        <v>0</v>
      </c>
      <c r="K11" s="64" t="s">
        <v>269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4" t="s">
        <v>269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4" t="s">
        <v>269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4" t="s">
        <v>269</v>
      </c>
    </row>
    <row r="15" spans="1:11" ht="24.75" customHeight="1"/>
    <row r="16" spans="1:11" s="68" customFormat="1" ht="24.75" customHeight="1">
      <c r="E16" s="68" t="s">
        <v>92</v>
      </c>
      <c r="F16" s="69">
        <f>SUM(F5:F15)</f>
        <v>12045</v>
      </c>
      <c r="G16" s="69">
        <f t="shared" ref="G16:J16" si="1">SUM(G5:G15)</f>
        <v>0</v>
      </c>
      <c r="H16" s="69">
        <f t="shared" si="1"/>
        <v>0</v>
      </c>
      <c r="I16" s="69">
        <f t="shared" si="1"/>
        <v>0</v>
      </c>
      <c r="J16" s="69">
        <f t="shared" si="1"/>
        <v>12045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L27"/>
  <sheetViews>
    <sheetView topLeftCell="D1" zoomScaleNormal="100" workbookViewId="0">
      <selection activeCell="J8" sqref="J8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2" ht="18">
      <c r="A1" t="s">
        <v>232</v>
      </c>
      <c r="B1" s="43"/>
      <c r="C1" s="43"/>
      <c r="D1" s="43"/>
      <c r="E1" s="43"/>
      <c r="F1" s="45" t="s">
        <v>0</v>
      </c>
      <c r="G1" s="46"/>
      <c r="H1" s="46"/>
      <c r="I1" s="46"/>
      <c r="J1" s="46"/>
      <c r="K1" s="8" t="s">
        <v>1</v>
      </c>
    </row>
    <row r="2" spans="1:12" ht="15">
      <c r="B2" s="43"/>
      <c r="C2" s="43"/>
      <c r="D2" s="43"/>
      <c r="E2" s="43"/>
      <c r="F2" s="47" t="s">
        <v>97</v>
      </c>
      <c r="G2" s="46"/>
      <c r="H2" s="46"/>
      <c r="I2" s="46"/>
      <c r="J2" s="46"/>
      <c r="K2" s="48" t="str">
        <f>'GOB1'!K2</f>
        <v>15 DE MAYO DE 2014</v>
      </c>
    </row>
    <row r="3" spans="1:12">
      <c r="B3" s="43"/>
      <c r="C3" s="43"/>
      <c r="D3" s="43"/>
      <c r="E3" s="43"/>
      <c r="F3" s="48" t="str">
        <f>'GOB1'!F3</f>
        <v>PRIMER QUINCENA DE MAYO DE 2014</v>
      </c>
      <c r="G3" s="46"/>
      <c r="H3" s="46"/>
      <c r="I3" s="46"/>
      <c r="J3" s="46"/>
      <c r="K3" s="43"/>
    </row>
    <row r="4" spans="1:12">
      <c r="B4" s="43"/>
      <c r="C4" s="43"/>
      <c r="D4" s="43"/>
      <c r="E4" s="43"/>
      <c r="F4" s="9"/>
      <c r="G4" s="46"/>
      <c r="H4" s="46"/>
      <c r="I4" s="46"/>
      <c r="J4" s="46"/>
      <c r="K4" s="43"/>
    </row>
    <row r="5" spans="1:12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53" t="s">
        <v>231</v>
      </c>
      <c r="J5" s="7" t="s">
        <v>6</v>
      </c>
      <c r="K5" s="6" t="s">
        <v>7</v>
      </c>
    </row>
    <row r="6" spans="1:12" ht="1.5" customHeight="1"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24.95" customHeight="1">
      <c r="B7" s="39" t="s">
        <v>327</v>
      </c>
      <c r="C7" s="10" t="s">
        <v>316</v>
      </c>
      <c r="D7" s="11"/>
      <c r="E7" s="11" t="s">
        <v>165</v>
      </c>
      <c r="F7" s="50">
        <v>20523</v>
      </c>
      <c r="G7" s="51">
        <v>4317</v>
      </c>
      <c r="H7" s="51"/>
      <c r="I7" s="51"/>
      <c r="J7" s="51">
        <f>F7-G7+H7-I7</f>
        <v>16206</v>
      </c>
      <c r="K7" s="14"/>
    </row>
    <row r="8" spans="1:12" ht="24.95" customHeight="1">
      <c r="B8" s="49" t="s">
        <v>340</v>
      </c>
      <c r="C8" s="52" t="s">
        <v>338</v>
      </c>
      <c r="D8" s="49"/>
      <c r="E8" s="49" t="s">
        <v>339</v>
      </c>
      <c r="F8" s="13">
        <v>4819</v>
      </c>
      <c r="G8" s="13">
        <v>486</v>
      </c>
      <c r="H8" s="13"/>
      <c r="I8" s="13"/>
      <c r="J8" s="51">
        <f t="shared" ref="J8:J17" si="0">F8-G8+H8-I8</f>
        <v>4333</v>
      </c>
      <c r="K8" s="14"/>
    </row>
    <row r="9" spans="1:12" ht="24.95" customHeight="1">
      <c r="B9" s="27" t="s">
        <v>122</v>
      </c>
      <c r="C9" s="27" t="s">
        <v>121</v>
      </c>
      <c r="D9" s="49"/>
      <c r="E9" s="49" t="s">
        <v>426</v>
      </c>
      <c r="F9" s="50">
        <v>6251</v>
      </c>
      <c r="G9" s="51">
        <v>780</v>
      </c>
      <c r="H9" s="51"/>
      <c r="I9" s="51">
        <v>4</v>
      </c>
      <c r="J9" s="51">
        <f>F9-G9+H9-I9</f>
        <v>5467</v>
      </c>
      <c r="K9" s="14"/>
    </row>
    <row r="10" spans="1:12" ht="24.95" customHeight="1">
      <c r="B10" s="27" t="s">
        <v>111</v>
      </c>
      <c r="C10" s="27" t="s">
        <v>110</v>
      </c>
      <c r="D10" s="49"/>
      <c r="E10" s="49" t="s">
        <v>426</v>
      </c>
      <c r="F10" s="50">
        <f>12464/2</f>
        <v>6232</v>
      </c>
      <c r="G10" s="51">
        <f>1554/2</f>
        <v>777</v>
      </c>
      <c r="H10" s="51"/>
      <c r="I10" s="51">
        <v>4</v>
      </c>
      <c r="J10" s="51">
        <f>F10-G10+H10-I10</f>
        <v>5451</v>
      </c>
      <c r="K10" s="14"/>
    </row>
    <row r="11" spans="1:12" ht="24.95" customHeight="1">
      <c r="B11" s="49" t="s">
        <v>199</v>
      </c>
      <c r="C11" s="52" t="s">
        <v>200</v>
      </c>
      <c r="D11" s="49"/>
      <c r="E11" s="49" t="s">
        <v>166</v>
      </c>
      <c r="F11" s="50">
        <v>5595</v>
      </c>
      <c r="G11" s="51">
        <v>640</v>
      </c>
      <c r="H11" s="44"/>
      <c r="I11" s="44">
        <v>4</v>
      </c>
      <c r="J11" s="51">
        <f t="shared" si="0"/>
        <v>4951</v>
      </c>
      <c r="K11" s="14"/>
      <c r="L11" s="95"/>
    </row>
    <row r="12" spans="1:12" ht="24.95" customHeight="1">
      <c r="B12" s="49" t="s">
        <v>90</v>
      </c>
      <c r="C12" s="52" t="s">
        <v>91</v>
      </c>
      <c r="D12" s="49"/>
      <c r="E12" s="49" t="s">
        <v>166</v>
      </c>
      <c r="F12" s="50">
        <v>5595</v>
      </c>
      <c r="G12" s="51">
        <v>640</v>
      </c>
      <c r="H12" s="44"/>
      <c r="I12" s="44">
        <v>4</v>
      </c>
      <c r="J12" s="51">
        <f t="shared" si="0"/>
        <v>4951</v>
      </c>
      <c r="K12" s="14"/>
    </row>
    <row r="13" spans="1:12" ht="24.95" customHeight="1">
      <c r="B13" s="49" t="s">
        <v>88</v>
      </c>
      <c r="C13" s="52" t="s">
        <v>89</v>
      </c>
      <c r="D13" s="49"/>
      <c r="E13" s="49" t="s">
        <v>166</v>
      </c>
      <c r="F13" s="50">
        <v>5595</v>
      </c>
      <c r="G13" s="51">
        <v>640</v>
      </c>
      <c r="H13" s="44"/>
      <c r="I13" s="44">
        <v>4</v>
      </c>
      <c r="J13" s="51">
        <f t="shared" si="0"/>
        <v>4951</v>
      </c>
      <c r="K13" s="14"/>
    </row>
    <row r="14" spans="1:12" ht="24.95" customHeight="1">
      <c r="B14" s="27" t="s">
        <v>113</v>
      </c>
      <c r="C14" s="27" t="s">
        <v>112</v>
      </c>
      <c r="D14" s="49"/>
      <c r="E14" s="49" t="s">
        <v>166</v>
      </c>
      <c r="F14" s="50">
        <v>5595</v>
      </c>
      <c r="G14" s="51">
        <v>640</v>
      </c>
      <c r="H14" s="44"/>
      <c r="I14" s="44">
        <v>4</v>
      </c>
      <c r="J14" s="51">
        <f t="shared" si="0"/>
        <v>4951</v>
      </c>
      <c r="K14" s="14"/>
    </row>
    <row r="15" spans="1:12" ht="24.95" customHeight="1">
      <c r="B15" s="27"/>
      <c r="C15" s="27"/>
      <c r="D15" s="49"/>
      <c r="E15" s="49"/>
      <c r="F15" s="50"/>
      <c r="G15" s="51"/>
      <c r="H15" s="44"/>
      <c r="I15" s="44"/>
      <c r="J15" s="51">
        <f t="shared" si="0"/>
        <v>0</v>
      </c>
      <c r="K15" s="14"/>
    </row>
    <row r="16" spans="1:12" ht="24.95" customHeight="1">
      <c r="B16" s="27" t="s">
        <v>114</v>
      </c>
      <c r="C16" s="27" t="s">
        <v>123</v>
      </c>
      <c r="D16" s="49"/>
      <c r="E16" s="49" t="s">
        <v>166</v>
      </c>
      <c r="F16" s="50">
        <v>5595</v>
      </c>
      <c r="G16" s="51">
        <v>640</v>
      </c>
      <c r="H16" s="44"/>
      <c r="I16" s="44">
        <v>4</v>
      </c>
      <c r="J16" s="51">
        <f t="shared" si="0"/>
        <v>4951</v>
      </c>
      <c r="K16" s="14"/>
    </row>
    <row r="17" spans="2:11" ht="24.95" customHeight="1">
      <c r="B17" s="27"/>
      <c r="C17" s="27"/>
      <c r="D17" s="49"/>
      <c r="E17" s="49"/>
      <c r="F17" s="50"/>
      <c r="G17" s="51"/>
      <c r="H17" s="44"/>
      <c r="I17" s="44"/>
      <c r="J17" s="51">
        <f t="shared" si="0"/>
        <v>0</v>
      </c>
      <c r="K17" s="14"/>
    </row>
    <row r="18" spans="2:11" ht="24.95" customHeight="1">
      <c r="B18" s="27" t="s">
        <v>431</v>
      </c>
      <c r="C18" s="27" t="s">
        <v>432</v>
      </c>
      <c r="D18" s="49"/>
      <c r="E18" s="49" t="s">
        <v>166</v>
      </c>
      <c r="F18" s="50"/>
      <c r="G18" s="51"/>
      <c r="H18" s="44"/>
      <c r="I18" s="44"/>
      <c r="J18" s="51">
        <f t="shared" ref="J18:J24" si="1">F18-G18+H18-I18</f>
        <v>0</v>
      </c>
      <c r="K18" s="14"/>
    </row>
    <row r="19" spans="2:11" ht="21.95" customHeight="1">
      <c r="B19" s="27"/>
      <c r="C19" s="27"/>
      <c r="D19" s="49"/>
      <c r="E19" s="49" t="s">
        <v>166</v>
      </c>
      <c r="F19" s="50"/>
      <c r="G19" s="51"/>
      <c r="H19" s="44"/>
      <c r="I19" s="44"/>
      <c r="J19" s="51">
        <f t="shared" si="1"/>
        <v>0</v>
      </c>
      <c r="K19" s="14"/>
    </row>
    <row r="20" spans="2:11" ht="21.95" customHeight="1">
      <c r="B20" s="27" t="s">
        <v>415</v>
      </c>
      <c r="C20" s="27" t="s">
        <v>411</v>
      </c>
      <c r="D20" s="49"/>
      <c r="E20" s="49" t="s">
        <v>166</v>
      </c>
      <c r="F20" s="50">
        <v>5595</v>
      </c>
      <c r="G20" s="51">
        <v>640</v>
      </c>
      <c r="H20" s="44"/>
      <c r="I20" s="44"/>
      <c r="J20" s="51">
        <f t="shared" si="1"/>
        <v>4955</v>
      </c>
      <c r="K20" s="14"/>
    </row>
    <row r="21" spans="2:11" ht="21.95" customHeight="1">
      <c r="B21" s="27" t="s">
        <v>416</v>
      </c>
      <c r="C21" s="27" t="s">
        <v>412</v>
      </c>
      <c r="D21" s="49"/>
      <c r="E21" s="49" t="s">
        <v>166</v>
      </c>
      <c r="F21" s="50">
        <v>5595</v>
      </c>
      <c r="G21" s="51">
        <v>640</v>
      </c>
      <c r="H21" s="44"/>
      <c r="I21" s="44"/>
      <c r="J21" s="51">
        <f t="shared" si="1"/>
        <v>4955</v>
      </c>
      <c r="K21" s="14"/>
    </row>
    <row r="22" spans="2:11" ht="25.5" customHeight="1">
      <c r="B22" s="27" t="s">
        <v>417</v>
      </c>
      <c r="C22" s="27" t="s">
        <v>413</v>
      </c>
      <c r="D22" s="49"/>
      <c r="E22" s="49" t="s">
        <v>166</v>
      </c>
      <c r="F22" s="50">
        <v>5595</v>
      </c>
      <c r="G22" s="51">
        <v>640</v>
      </c>
      <c r="H22" s="44"/>
      <c r="I22" s="44"/>
      <c r="J22" s="51">
        <f t="shared" si="1"/>
        <v>4955</v>
      </c>
      <c r="K22" s="14"/>
    </row>
    <row r="23" spans="2:11" ht="24.75" customHeight="1">
      <c r="B23" s="26"/>
      <c r="C23" s="27"/>
      <c r="D23" s="49"/>
      <c r="E23" s="49"/>
      <c r="F23" s="50"/>
      <c r="G23" s="51"/>
      <c r="H23" s="44"/>
      <c r="I23" s="44"/>
      <c r="J23" s="51">
        <f t="shared" si="1"/>
        <v>0</v>
      </c>
      <c r="K23" s="14"/>
    </row>
    <row r="24" spans="2:11" ht="24.75" customHeight="1">
      <c r="B24" s="52" t="s">
        <v>418</v>
      </c>
      <c r="C24" s="27" t="s">
        <v>414</v>
      </c>
      <c r="D24" s="49"/>
      <c r="E24" s="49" t="s">
        <v>166</v>
      </c>
      <c r="F24" s="50">
        <v>5595</v>
      </c>
      <c r="G24" s="51">
        <v>640</v>
      </c>
      <c r="H24" s="44"/>
      <c r="I24" s="44">
        <v>4</v>
      </c>
      <c r="J24" s="51">
        <f t="shared" si="1"/>
        <v>4951</v>
      </c>
      <c r="K24" s="14"/>
    </row>
    <row r="25" spans="2:11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2:11">
      <c r="B26" s="43"/>
      <c r="C26" s="43"/>
      <c r="D26" s="43"/>
      <c r="E26" s="70" t="s">
        <v>92</v>
      </c>
      <c r="F26" s="71">
        <f>SUM(F7:F25)</f>
        <v>88180</v>
      </c>
      <c r="G26" s="71">
        <f>SUM(G7:G25)</f>
        <v>12120</v>
      </c>
      <c r="H26" s="71">
        <f t="shared" ref="H26" si="2">SUM(H7:H25)</f>
        <v>0</v>
      </c>
      <c r="I26" s="71">
        <f>SUM(I7:I25)</f>
        <v>32</v>
      </c>
      <c r="J26" s="71">
        <f>SUM(J7:J25)</f>
        <v>76028</v>
      </c>
      <c r="K26" s="43"/>
    </row>
    <row r="27" spans="2:11">
      <c r="E27" s="21"/>
      <c r="F27" s="22"/>
      <c r="G27" s="22"/>
      <c r="H27" s="22">
        <f>SUM(H14:H26)</f>
        <v>0</v>
      </c>
      <c r="I27" s="22"/>
      <c r="J27" s="22"/>
    </row>
  </sheetData>
  <phoneticPr fontId="0" type="noConversion"/>
  <pageMargins left="0.11811023622047245" right="7.874015748031496E-2" top="0.39370078740157483" bottom="0.23622047244094491" header="0" footer="0"/>
  <pageSetup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workbookViewId="0">
      <selection activeCell="C18" sqref="C18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3"/>
      <c r="H1" s="33"/>
      <c r="I1" s="33"/>
      <c r="J1" s="33"/>
      <c r="K1" s="3" t="s">
        <v>1</v>
      </c>
    </row>
    <row r="2" spans="1:13" ht="15">
      <c r="F2" s="4" t="s">
        <v>97</v>
      </c>
      <c r="G2" s="33"/>
      <c r="H2" s="33"/>
      <c r="I2" s="33"/>
      <c r="J2" s="33"/>
      <c r="K2" s="23" t="str">
        <f>'GOB1'!K2</f>
        <v>15 DE MAYO DE 2014</v>
      </c>
    </row>
    <row r="3" spans="1:13">
      <c r="F3" s="23" t="str">
        <f>'GOB1'!F3</f>
        <v>PRIMER QUINCENA DE MAYO DE 2014</v>
      </c>
      <c r="G3" s="33"/>
      <c r="H3" s="33"/>
      <c r="I3" s="33"/>
      <c r="J3" s="33"/>
    </row>
    <row r="4" spans="1:13">
      <c r="F4" s="34"/>
      <c r="G4" s="33"/>
      <c r="H4" s="33"/>
      <c r="I4" s="33"/>
      <c r="J4" s="33"/>
    </row>
    <row r="5" spans="1:13">
      <c r="B5" s="6" t="s">
        <v>3</v>
      </c>
      <c r="C5" s="6" t="s">
        <v>4</v>
      </c>
      <c r="D5" s="6"/>
      <c r="E5" s="6" t="s">
        <v>124</v>
      </c>
      <c r="F5" s="42" t="s">
        <v>5</v>
      </c>
      <c r="G5" s="56" t="s">
        <v>245</v>
      </c>
      <c r="H5" s="35" t="s">
        <v>382</v>
      </c>
      <c r="I5" s="53" t="s">
        <v>231</v>
      </c>
      <c r="J5" s="35" t="s">
        <v>6</v>
      </c>
      <c r="K5" s="6" t="s">
        <v>7</v>
      </c>
    </row>
    <row r="6" spans="1:13" ht="3.75" customHeight="1">
      <c r="H6" s="43"/>
      <c r="I6" s="43"/>
    </row>
    <row r="7" spans="1:13" ht="24.95" customHeight="1">
      <c r="B7" s="12"/>
      <c r="C7" s="84"/>
      <c r="D7" s="36"/>
      <c r="E7" s="36"/>
      <c r="F7" s="86">
        <v>0</v>
      </c>
      <c r="G7" s="15">
        <v>0</v>
      </c>
      <c r="H7" s="87">
        <v>0</v>
      </c>
      <c r="I7" s="87"/>
      <c r="J7" s="15">
        <f>F7-G7+H7-I7</f>
        <v>0</v>
      </c>
      <c r="K7" s="14"/>
    </row>
    <row r="8" spans="1:13" s="61" customFormat="1" ht="24.95" customHeight="1">
      <c r="A8"/>
      <c r="B8" s="36"/>
      <c r="C8" s="12"/>
      <c r="D8" s="36"/>
      <c r="E8" s="36"/>
      <c r="F8" s="86"/>
      <c r="G8" s="15"/>
      <c r="H8" s="87"/>
      <c r="I8" s="87"/>
      <c r="J8" s="15">
        <f t="shared" ref="J8:J24" si="0">F8-G8+H8-I8</f>
        <v>0</v>
      </c>
      <c r="K8" s="60"/>
    </row>
    <row r="9" spans="1:13" ht="24.95" customHeight="1">
      <c r="B9" s="36" t="s">
        <v>201</v>
      </c>
      <c r="C9" s="12" t="s">
        <v>202</v>
      </c>
      <c r="D9" s="36"/>
      <c r="E9" s="36" t="s">
        <v>427</v>
      </c>
      <c r="F9" s="50">
        <v>5595</v>
      </c>
      <c r="G9" s="51">
        <v>640</v>
      </c>
      <c r="H9" s="87"/>
      <c r="I9" s="87">
        <v>4</v>
      </c>
      <c r="J9" s="15">
        <f t="shared" si="0"/>
        <v>4951</v>
      </c>
      <c r="K9" s="14"/>
    </row>
    <row r="10" spans="1:13" ht="24.95" customHeight="1">
      <c r="B10" s="36" t="s">
        <v>203</v>
      </c>
      <c r="C10" s="12" t="s">
        <v>204</v>
      </c>
      <c r="D10" s="36"/>
      <c r="E10" s="36" t="s">
        <v>166</v>
      </c>
      <c r="F10" s="50">
        <v>5595</v>
      </c>
      <c r="G10" s="51">
        <v>640</v>
      </c>
      <c r="H10" s="87"/>
      <c r="I10" s="87">
        <v>4</v>
      </c>
      <c r="J10" s="15">
        <f t="shared" si="0"/>
        <v>4951</v>
      </c>
      <c r="K10" s="14"/>
    </row>
    <row r="11" spans="1:13" ht="24.95" customHeight="1">
      <c r="B11" s="36"/>
      <c r="C11" s="12"/>
      <c r="D11" s="36"/>
      <c r="E11" s="36"/>
      <c r="F11" s="50"/>
      <c r="G11" s="51"/>
      <c r="H11" s="86"/>
      <c r="I11" s="87"/>
      <c r="J11" s="15">
        <f t="shared" si="0"/>
        <v>0</v>
      </c>
      <c r="K11" s="14"/>
    </row>
    <row r="12" spans="1:13" ht="24.95" customHeight="1">
      <c r="B12" s="12" t="s">
        <v>205</v>
      </c>
      <c r="C12" s="12" t="s">
        <v>206</v>
      </c>
      <c r="D12" s="36"/>
      <c r="E12" s="36" t="s">
        <v>166</v>
      </c>
      <c r="F12" s="50">
        <v>5595</v>
      </c>
      <c r="G12" s="51">
        <v>640</v>
      </c>
      <c r="H12" s="87"/>
      <c r="I12" s="87">
        <v>4</v>
      </c>
      <c r="J12" s="15">
        <f t="shared" si="0"/>
        <v>4951</v>
      </c>
      <c r="K12" s="14"/>
      <c r="M12" s="24"/>
    </row>
    <row r="13" spans="1:13" ht="24.95" customHeight="1">
      <c r="B13" s="84" t="s">
        <v>207</v>
      </c>
      <c r="C13" s="84" t="s">
        <v>208</v>
      </c>
      <c r="D13" s="36"/>
      <c r="E13" s="36" t="s">
        <v>166</v>
      </c>
      <c r="F13" s="50">
        <v>5595</v>
      </c>
      <c r="G13" s="51">
        <v>640</v>
      </c>
      <c r="H13" s="87"/>
      <c r="I13" s="87">
        <v>4</v>
      </c>
      <c r="J13" s="15">
        <f t="shared" si="0"/>
        <v>4951</v>
      </c>
      <c r="K13" s="14"/>
      <c r="M13" t="s">
        <v>244</v>
      </c>
    </row>
    <row r="14" spans="1:13" ht="24.95" customHeight="1">
      <c r="B14" s="84" t="s">
        <v>213</v>
      </c>
      <c r="C14" s="84" t="s">
        <v>211</v>
      </c>
      <c r="D14" s="36"/>
      <c r="E14" s="36" t="s">
        <v>166</v>
      </c>
      <c r="F14" s="50">
        <v>5595</v>
      </c>
      <c r="G14" s="51">
        <v>640</v>
      </c>
      <c r="H14" s="87"/>
      <c r="I14" s="87">
        <v>4</v>
      </c>
      <c r="J14" s="15">
        <f t="shared" si="0"/>
        <v>4951</v>
      </c>
      <c r="K14" s="14"/>
    </row>
    <row r="15" spans="1:13" ht="24.95" customHeight="1">
      <c r="B15" s="88" t="s">
        <v>214</v>
      </c>
      <c r="C15" s="12" t="s">
        <v>212</v>
      </c>
      <c r="D15" s="36"/>
      <c r="E15" s="36" t="s">
        <v>166</v>
      </c>
      <c r="F15" s="50">
        <v>5595</v>
      </c>
      <c r="G15" s="51">
        <v>640</v>
      </c>
      <c r="H15" s="87"/>
      <c r="I15" s="87">
        <v>4</v>
      </c>
      <c r="J15" s="15">
        <f t="shared" si="0"/>
        <v>4951</v>
      </c>
      <c r="K15" s="14"/>
    </row>
    <row r="16" spans="1:13" ht="24.95" customHeight="1">
      <c r="B16" s="88" t="s">
        <v>86</v>
      </c>
      <c r="C16" s="12" t="s">
        <v>87</v>
      </c>
      <c r="D16" s="36"/>
      <c r="E16" s="36" t="s">
        <v>166</v>
      </c>
      <c r="F16" s="50">
        <v>5595</v>
      </c>
      <c r="G16" s="51">
        <v>640</v>
      </c>
      <c r="H16" s="87"/>
      <c r="I16" s="87"/>
      <c r="J16" s="15">
        <f t="shared" si="0"/>
        <v>4955</v>
      </c>
      <c r="K16" s="14"/>
    </row>
    <row r="17" spans="2:11" ht="24.95" customHeight="1">
      <c r="B17" s="88"/>
      <c r="C17" s="12"/>
      <c r="D17" s="36"/>
      <c r="E17" s="36" t="s">
        <v>317</v>
      </c>
      <c r="F17" s="50"/>
      <c r="G17" s="51"/>
      <c r="H17" s="87"/>
      <c r="I17" s="87"/>
      <c r="J17" s="15">
        <f t="shared" si="0"/>
        <v>0</v>
      </c>
      <c r="K17" s="14"/>
    </row>
    <row r="18" spans="2:11" ht="24.95" customHeight="1">
      <c r="B18" s="88" t="s">
        <v>379</v>
      </c>
      <c r="C18" s="12" t="s">
        <v>308</v>
      </c>
      <c r="D18" s="36"/>
      <c r="E18" s="36" t="s">
        <v>317</v>
      </c>
      <c r="F18" s="50">
        <v>5595</v>
      </c>
      <c r="G18" s="51">
        <v>640</v>
      </c>
      <c r="H18" s="87"/>
      <c r="I18" s="87"/>
      <c r="J18" s="15">
        <f t="shared" si="0"/>
        <v>4955</v>
      </c>
      <c r="K18" s="14"/>
    </row>
    <row r="19" spans="2:11" ht="24.95" customHeight="1">
      <c r="B19" s="88" t="s">
        <v>328</v>
      </c>
      <c r="C19" s="12" t="s">
        <v>309</v>
      </c>
      <c r="D19" s="36"/>
      <c r="E19" s="36" t="s">
        <v>317</v>
      </c>
      <c r="F19" s="50">
        <v>5595</v>
      </c>
      <c r="G19" s="51">
        <v>640</v>
      </c>
      <c r="H19" s="87"/>
      <c r="I19" s="87"/>
      <c r="J19" s="15">
        <f t="shared" si="0"/>
        <v>4955</v>
      </c>
      <c r="K19" s="14"/>
    </row>
    <row r="20" spans="2:11" ht="24.95" customHeight="1">
      <c r="B20" s="88"/>
      <c r="C20" s="12"/>
      <c r="D20" s="36"/>
      <c r="E20" s="36"/>
      <c r="F20" s="50"/>
      <c r="G20" s="51"/>
      <c r="H20" s="87"/>
      <c r="I20" s="87"/>
      <c r="J20" s="15">
        <f t="shared" si="0"/>
        <v>0</v>
      </c>
      <c r="K20" s="14"/>
    </row>
    <row r="21" spans="2:11" ht="21.95" customHeight="1">
      <c r="B21" s="88"/>
      <c r="C21" s="12"/>
      <c r="D21" s="36"/>
      <c r="E21" s="73"/>
      <c r="F21" s="50"/>
      <c r="G21" s="51"/>
      <c r="H21" s="91"/>
      <c r="I21" s="91"/>
      <c r="J21" s="15">
        <f t="shared" si="0"/>
        <v>0</v>
      </c>
      <c r="K21" s="14"/>
    </row>
    <row r="22" spans="2:11" ht="21.95" customHeight="1">
      <c r="B22" s="88" t="s">
        <v>384</v>
      </c>
      <c r="C22" s="12" t="s">
        <v>386</v>
      </c>
      <c r="D22" s="36"/>
      <c r="E22" s="73" t="s">
        <v>317</v>
      </c>
      <c r="F22" s="50">
        <v>5595</v>
      </c>
      <c r="G22" s="51">
        <v>640</v>
      </c>
      <c r="H22" s="87"/>
      <c r="I22" s="87"/>
      <c r="J22" s="15">
        <f t="shared" si="0"/>
        <v>4955</v>
      </c>
      <c r="K22" s="14"/>
    </row>
    <row r="23" spans="2:11" ht="21.95" customHeight="1">
      <c r="B23" s="88" t="s">
        <v>385</v>
      </c>
      <c r="C23" s="12" t="s">
        <v>387</v>
      </c>
      <c r="D23" s="36"/>
      <c r="E23" s="73" t="s">
        <v>317</v>
      </c>
      <c r="F23" s="50">
        <v>5595</v>
      </c>
      <c r="G23" s="51">
        <v>640</v>
      </c>
      <c r="H23" s="87"/>
      <c r="I23" s="87"/>
      <c r="J23" s="15">
        <f t="shared" si="0"/>
        <v>4955</v>
      </c>
      <c r="K23" s="14"/>
    </row>
    <row r="24" spans="2:11" s="76" customFormat="1" ht="22.5" customHeight="1">
      <c r="B24" s="88"/>
      <c r="C24" s="74"/>
      <c r="D24" s="36"/>
      <c r="E24" s="73"/>
      <c r="F24" s="89"/>
      <c r="G24" s="90"/>
      <c r="H24" s="87"/>
      <c r="I24" s="87"/>
      <c r="J24" s="15">
        <f t="shared" si="0"/>
        <v>0</v>
      </c>
      <c r="K24" s="75"/>
    </row>
    <row r="25" spans="2:11" ht="20.25" customHeight="1">
      <c r="B25" s="39"/>
      <c r="C25" s="10"/>
      <c r="D25" s="11"/>
      <c r="E25" s="77"/>
      <c r="F25" s="78"/>
      <c r="G25" s="30"/>
      <c r="H25" s="44"/>
      <c r="I25" s="44"/>
      <c r="J25" s="13"/>
      <c r="K25" s="13"/>
    </row>
    <row r="26" spans="2:11" ht="21.75" customHeight="1">
      <c r="B26" s="39"/>
      <c r="C26" s="10"/>
      <c r="D26" s="11"/>
      <c r="E26" s="77"/>
      <c r="F26" s="78"/>
      <c r="G26" s="30"/>
      <c r="H26" s="44"/>
      <c r="I26" s="44"/>
      <c r="J26" s="13"/>
      <c r="K26" s="13"/>
    </row>
    <row r="27" spans="2:11" ht="21.75" customHeight="1">
      <c r="B27" s="39"/>
      <c r="C27" s="85"/>
      <c r="D27" s="11"/>
      <c r="E27" s="77"/>
      <c r="F27" s="78"/>
      <c r="G27" s="30"/>
      <c r="H27" s="44"/>
      <c r="I27" s="44"/>
      <c r="J27" s="13"/>
      <c r="K27" s="13"/>
    </row>
    <row r="28" spans="2:11">
      <c r="H28" s="43"/>
      <c r="I28" s="43"/>
    </row>
    <row r="29" spans="2:11">
      <c r="E29" s="21" t="s">
        <v>92</v>
      </c>
      <c r="F29" s="22">
        <f t="shared" ref="F29:I29" si="1">SUM(F7:F28)</f>
        <v>61545</v>
      </c>
      <c r="G29" s="22">
        <f t="shared" si="1"/>
        <v>7040</v>
      </c>
      <c r="H29" s="22">
        <f t="shared" si="1"/>
        <v>0</v>
      </c>
      <c r="I29" s="22">
        <f t="shared" si="1"/>
        <v>24</v>
      </c>
      <c r="J29" s="22">
        <f>SUM(J7:J28)</f>
        <v>54481</v>
      </c>
    </row>
    <row r="30" spans="2:11">
      <c r="H30" s="43"/>
      <c r="I30" s="54" t="s">
        <v>232</v>
      </c>
    </row>
  </sheetData>
  <phoneticPr fontId="0" type="noConversion"/>
  <pageMargins left="7.874015748031496E-2" right="0.11811023622047245" top="0.19685039370078741" bottom="0.19685039370078741" header="0" footer="0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M33"/>
  <sheetViews>
    <sheetView zoomScale="80" zoomScaleNormal="80" workbookViewId="0">
      <selection activeCell="E8" sqref="E8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3" ht="18">
      <c r="A1" t="s">
        <v>243</v>
      </c>
      <c r="F1" s="1" t="s">
        <v>0</v>
      </c>
      <c r="G1" s="2"/>
      <c r="H1" s="1"/>
      <c r="I1" s="2"/>
      <c r="J1" s="2"/>
      <c r="K1" s="3" t="s">
        <v>1</v>
      </c>
    </row>
    <row r="2" spans="1:13" ht="15">
      <c r="F2" s="4" t="s">
        <v>2</v>
      </c>
      <c r="G2" s="2"/>
      <c r="H2" s="4"/>
      <c r="I2" s="2"/>
      <c r="J2" s="2"/>
      <c r="K2" s="23" t="str">
        <f>'GOB1'!K2</f>
        <v>15 DE MAYO DE 2014</v>
      </c>
    </row>
    <row r="3" spans="1:13">
      <c r="F3" s="5" t="str">
        <f>'GOB1'!F3</f>
        <v>PRIMER QUINCENA DE MAYO DE 2014</v>
      </c>
      <c r="G3" s="2"/>
      <c r="H3" s="5"/>
      <c r="I3" s="2"/>
      <c r="J3" s="2"/>
    </row>
    <row r="4" spans="1:13">
      <c r="F4" s="5"/>
      <c r="G4" s="2"/>
      <c r="H4" s="5"/>
      <c r="I4" s="2"/>
      <c r="J4" s="2"/>
    </row>
    <row r="5" spans="1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6" spans="1:13">
      <c r="B6" s="11"/>
      <c r="C6" s="10"/>
      <c r="F6" s="13"/>
      <c r="G6" s="13"/>
      <c r="H6" s="13"/>
      <c r="J6" s="13"/>
    </row>
    <row r="7" spans="1:13" ht="24.95" customHeight="1">
      <c r="B7" s="11" t="s">
        <v>193</v>
      </c>
      <c r="C7" s="10" t="s">
        <v>194</v>
      </c>
      <c r="D7" s="18"/>
      <c r="E7" s="11" t="s">
        <v>130</v>
      </c>
      <c r="F7" s="13">
        <v>5118</v>
      </c>
      <c r="G7" s="13">
        <v>540</v>
      </c>
      <c r="H7" s="13"/>
      <c r="I7" s="13">
        <v>1</v>
      </c>
      <c r="J7" s="13">
        <f>F7-G7+H7-I7</f>
        <v>4577</v>
      </c>
      <c r="K7" s="14"/>
      <c r="M7" s="95"/>
    </row>
    <row r="8" spans="1:13" ht="24.95" customHeight="1">
      <c r="B8" s="11" t="s">
        <v>288</v>
      </c>
      <c r="C8" s="10" t="s">
        <v>287</v>
      </c>
      <c r="D8" s="18"/>
      <c r="E8" s="11" t="s">
        <v>246</v>
      </c>
      <c r="F8" s="13">
        <v>6002</v>
      </c>
      <c r="G8" s="13">
        <v>727</v>
      </c>
      <c r="H8" s="13"/>
      <c r="I8" s="13">
        <v>0</v>
      </c>
      <c r="J8" s="13">
        <f t="shared" ref="J8:J18" si="0">F8-G8+H8-I8</f>
        <v>5275</v>
      </c>
      <c r="K8" s="14"/>
      <c r="M8" s="95"/>
    </row>
    <row r="9" spans="1:13" ht="24.95" customHeight="1">
      <c r="B9" s="11" t="s">
        <v>10</v>
      </c>
      <c r="C9" s="10" t="s">
        <v>11</v>
      </c>
      <c r="D9" s="18"/>
      <c r="E9" s="11" t="s">
        <v>131</v>
      </c>
      <c r="F9" s="13">
        <v>5015</v>
      </c>
      <c r="G9" s="13">
        <v>521</v>
      </c>
      <c r="H9" s="13"/>
      <c r="I9" s="13"/>
      <c r="J9" s="13">
        <f t="shared" si="0"/>
        <v>4494</v>
      </c>
      <c r="K9" s="14"/>
      <c r="M9" s="95"/>
    </row>
    <row r="10" spans="1:13" ht="24.95" customHeight="1">
      <c r="B10" s="11" t="s">
        <v>332</v>
      </c>
      <c r="C10" s="10" t="s">
        <v>283</v>
      </c>
      <c r="D10" s="18"/>
      <c r="E10" s="11" t="s">
        <v>132</v>
      </c>
      <c r="F10" s="13">
        <v>18289</v>
      </c>
      <c r="G10" s="13">
        <v>3647</v>
      </c>
      <c r="H10" s="13"/>
      <c r="I10" s="13"/>
      <c r="J10" s="13">
        <f t="shared" si="0"/>
        <v>14642</v>
      </c>
      <c r="K10" s="14"/>
      <c r="M10" s="95"/>
    </row>
    <row r="11" spans="1:13" ht="24.95" customHeight="1">
      <c r="B11" s="11" t="s">
        <v>289</v>
      </c>
      <c r="C11" s="10" t="s">
        <v>284</v>
      </c>
      <c r="D11" s="18"/>
      <c r="E11" s="11" t="s">
        <v>233</v>
      </c>
      <c r="F11" s="13">
        <v>7893</v>
      </c>
      <c r="G11" s="13">
        <v>1131</v>
      </c>
      <c r="H11" s="13"/>
      <c r="I11" s="13">
        <v>0</v>
      </c>
      <c r="J11" s="13">
        <f t="shared" si="0"/>
        <v>6762</v>
      </c>
      <c r="K11" s="14"/>
      <c r="L11" s="24"/>
      <c r="M11" s="95"/>
    </row>
    <row r="12" spans="1:13" ht="24.95" customHeight="1">
      <c r="B12" s="11" t="s">
        <v>286</v>
      </c>
      <c r="C12" s="10" t="s">
        <v>285</v>
      </c>
      <c r="D12" s="18"/>
      <c r="E12" s="11" t="s">
        <v>134</v>
      </c>
      <c r="F12" s="13">
        <v>11735</v>
      </c>
      <c r="G12" s="13">
        <v>1981</v>
      </c>
      <c r="H12" s="13"/>
      <c r="I12" s="13"/>
      <c r="J12" s="13">
        <f t="shared" si="0"/>
        <v>9754</v>
      </c>
      <c r="K12" s="14"/>
      <c r="M12" s="95"/>
    </row>
    <row r="13" spans="1:13" ht="24.95" customHeight="1">
      <c r="B13" s="11" t="s">
        <v>368</v>
      </c>
      <c r="C13" s="10" t="s">
        <v>367</v>
      </c>
      <c r="D13" s="18"/>
      <c r="E13" s="11" t="s">
        <v>135</v>
      </c>
      <c r="F13" s="13">
        <v>6568</v>
      </c>
      <c r="G13" s="13">
        <v>848</v>
      </c>
      <c r="H13" s="13"/>
      <c r="I13" s="13"/>
      <c r="J13" s="13">
        <f t="shared" si="0"/>
        <v>5720</v>
      </c>
      <c r="K13" s="14"/>
      <c r="M13" s="95"/>
    </row>
    <row r="14" spans="1:13" ht="24.95" customHeight="1">
      <c r="B14" s="11" t="s">
        <v>117</v>
      </c>
      <c r="C14" s="10" t="s">
        <v>118</v>
      </c>
      <c r="D14" s="18"/>
      <c r="E14" s="11" t="s">
        <v>128</v>
      </c>
      <c r="F14" s="13">
        <v>4234</v>
      </c>
      <c r="G14" s="13">
        <v>382</v>
      </c>
      <c r="H14" s="13"/>
      <c r="I14" s="13"/>
      <c r="J14" s="13">
        <f t="shared" si="0"/>
        <v>3852</v>
      </c>
      <c r="K14" s="14"/>
      <c r="M14" s="95"/>
    </row>
    <row r="15" spans="1:13" ht="24.95" customHeight="1">
      <c r="B15" s="11" t="s">
        <v>249</v>
      </c>
      <c r="C15" s="10" t="s">
        <v>248</v>
      </c>
      <c r="D15" s="18"/>
      <c r="E15" s="11" t="s">
        <v>128</v>
      </c>
      <c r="F15" s="13">
        <v>4234</v>
      </c>
      <c r="G15" s="13">
        <v>382</v>
      </c>
      <c r="H15" s="13"/>
      <c r="I15" s="13"/>
      <c r="J15" s="13">
        <f t="shared" si="0"/>
        <v>3852</v>
      </c>
      <c r="K15" s="14"/>
      <c r="M15" s="95"/>
    </row>
    <row r="16" spans="1:13" ht="24.95" customHeight="1">
      <c r="B16" s="11" t="s">
        <v>420</v>
      </c>
      <c r="C16" s="10" t="s">
        <v>421</v>
      </c>
      <c r="D16" s="18"/>
      <c r="E16" s="11" t="s">
        <v>136</v>
      </c>
      <c r="F16" s="13">
        <v>4819</v>
      </c>
      <c r="G16" s="13">
        <v>486</v>
      </c>
      <c r="H16" s="13"/>
      <c r="I16" s="13">
        <v>0</v>
      </c>
      <c r="J16" s="13">
        <f t="shared" si="0"/>
        <v>4333</v>
      </c>
      <c r="K16" s="14"/>
      <c r="M16" s="95"/>
    </row>
    <row r="17" spans="1:13" ht="24.95" customHeight="1">
      <c r="B17" s="11" t="s">
        <v>234</v>
      </c>
      <c r="C17" s="10" t="s">
        <v>235</v>
      </c>
      <c r="D17" s="18"/>
      <c r="E17" s="11" t="s">
        <v>137</v>
      </c>
      <c r="F17" s="13">
        <v>5102</v>
      </c>
      <c r="G17" s="13">
        <v>537</v>
      </c>
      <c r="H17" s="13"/>
      <c r="I17" s="13"/>
      <c r="J17" s="13">
        <f t="shared" si="0"/>
        <v>4565</v>
      </c>
      <c r="K17" s="14"/>
      <c r="M17" s="95"/>
    </row>
    <row r="18" spans="1:13" ht="21.95" customHeight="1">
      <c r="B18" s="11" t="s">
        <v>293</v>
      </c>
      <c r="C18" s="10" t="s">
        <v>292</v>
      </c>
      <c r="D18" s="18"/>
      <c r="E18" s="11" t="s">
        <v>290</v>
      </c>
      <c r="F18" s="13">
        <v>11855</v>
      </c>
      <c r="G18" s="13">
        <v>2009</v>
      </c>
      <c r="H18" s="13"/>
      <c r="J18" s="13">
        <f t="shared" si="0"/>
        <v>9846</v>
      </c>
      <c r="K18" s="14"/>
      <c r="M18" s="95"/>
    </row>
    <row r="19" spans="1:13" ht="21.95" customHeight="1">
      <c r="E19" s="21" t="s">
        <v>92</v>
      </c>
      <c r="F19" s="22">
        <f t="shared" ref="F19:I19" si="1">SUM(F7:F18)</f>
        <v>90864</v>
      </c>
      <c r="G19" s="22">
        <f t="shared" si="1"/>
        <v>13191</v>
      </c>
      <c r="H19" s="22">
        <f t="shared" si="1"/>
        <v>0</v>
      </c>
      <c r="I19" s="22">
        <f t="shared" si="1"/>
        <v>1</v>
      </c>
      <c r="J19" s="22">
        <f>SUM(J7:J18)</f>
        <v>77672</v>
      </c>
    </row>
    <row r="20" spans="1:13" ht="21.95" customHeight="1">
      <c r="B20" s="11"/>
      <c r="C20" s="12"/>
      <c r="D20" s="12"/>
      <c r="E20" s="11"/>
      <c r="F20" s="13"/>
      <c r="H20" s="13"/>
    </row>
    <row r="21" spans="1:13">
      <c r="B21" s="11"/>
      <c r="C21" s="12"/>
      <c r="D21" s="12"/>
      <c r="E21" s="11"/>
      <c r="F21" s="13"/>
      <c r="H21" s="13"/>
    </row>
    <row r="22" spans="1:13">
      <c r="B22" s="11"/>
      <c r="C22" s="12"/>
      <c r="D22" s="12"/>
      <c r="E22" s="11"/>
      <c r="F22" s="13"/>
      <c r="H22" s="13"/>
    </row>
    <row r="23" spans="1:13">
      <c r="A23" s="11"/>
      <c r="B23" s="10"/>
      <c r="C23" s="12"/>
      <c r="D23" s="18"/>
      <c r="E23" s="13"/>
      <c r="F23" s="13"/>
      <c r="G23" s="13"/>
      <c r="H23" s="13"/>
      <c r="I23" s="13"/>
    </row>
    <row r="24" spans="1:13">
      <c r="A24" s="11"/>
      <c r="B24" s="10"/>
      <c r="C24" s="12"/>
      <c r="D24" s="18"/>
      <c r="E24" s="13"/>
      <c r="F24" s="13"/>
      <c r="G24" s="13"/>
      <c r="H24" s="13"/>
      <c r="I24" s="13"/>
    </row>
    <row r="25" spans="1:13">
      <c r="B25" s="11"/>
      <c r="C25" s="12"/>
      <c r="D25" s="12"/>
      <c r="E25" s="11"/>
      <c r="F25" s="13"/>
      <c r="H25" s="13"/>
    </row>
    <row r="26" spans="1:13">
      <c r="B26" s="11"/>
      <c r="C26" s="12"/>
      <c r="D26" s="12"/>
      <c r="E26" s="11"/>
      <c r="F26" s="13"/>
      <c r="H26" s="13"/>
    </row>
    <row r="27" spans="1:13">
      <c r="B27" s="11"/>
      <c r="C27" s="12"/>
      <c r="D27" s="12"/>
      <c r="E27" s="11"/>
      <c r="F27" s="13"/>
      <c r="H27" s="13"/>
    </row>
    <row r="28" spans="1:13">
      <c r="B28" s="11"/>
      <c r="C28" s="12"/>
      <c r="D28" s="12"/>
      <c r="E28" s="11"/>
      <c r="F28" s="13"/>
      <c r="H28" s="13"/>
    </row>
    <row r="29" spans="1:13">
      <c r="B29" s="11"/>
      <c r="C29" s="12"/>
      <c r="D29" s="12"/>
      <c r="E29" s="11"/>
      <c r="F29" s="13"/>
      <c r="H29" s="13"/>
    </row>
    <row r="30" spans="1:13">
      <c r="B30" s="11"/>
      <c r="C30" s="12"/>
      <c r="D30" s="12"/>
      <c r="E30" s="11"/>
      <c r="F30" s="13"/>
      <c r="H30" s="13"/>
    </row>
    <row r="31" spans="1:13">
      <c r="B31" s="11"/>
      <c r="C31" s="12"/>
      <c r="D31" s="12"/>
      <c r="E31" s="11"/>
      <c r="F31" s="13"/>
      <c r="H31" s="13"/>
    </row>
    <row r="33" spans="3:3" ht="18">
      <c r="C33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zoomScale="80" zoomScaleNormal="80" workbookViewId="0">
      <selection activeCell="F13" sqref="F13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15 DE MAYO DE 2014</v>
      </c>
    </row>
    <row r="3" spans="2:11">
      <c r="F3" s="23" t="str">
        <f>'GOB1'!F3</f>
        <v>PRIMER QUINCENA DE MAYO DE 2014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53" t="s">
        <v>231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429</v>
      </c>
      <c r="C7" s="10" t="s">
        <v>428</v>
      </c>
      <c r="D7" s="18"/>
      <c r="E7" s="11" t="s">
        <v>350</v>
      </c>
      <c r="F7" s="13">
        <v>1500</v>
      </c>
      <c r="G7" s="13"/>
      <c r="H7" s="13">
        <v>118</v>
      </c>
      <c r="I7" s="13"/>
      <c r="J7" s="13">
        <f>F7-G7+H7-I7</f>
        <v>1618</v>
      </c>
      <c r="K7" s="14"/>
    </row>
    <row r="8" spans="2:11" ht="24.95" customHeight="1">
      <c r="B8" s="11" t="s">
        <v>353</v>
      </c>
      <c r="C8" s="12" t="s">
        <v>348</v>
      </c>
      <c r="D8" s="18"/>
      <c r="E8" s="11" t="s">
        <v>351</v>
      </c>
      <c r="F8" s="13">
        <v>1500</v>
      </c>
      <c r="G8" s="13"/>
      <c r="H8" s="13">
        <v>118</v>
      </c>
      <c r="I8" s="13"/>
      <c r="J8" s="13">
        <f t="shared" ref="J8:J21" si="0">F8-G8+H8-I8</f>
        <v>1618</v>
      </c>
      <c r="K8" s="14"/>
    </row>
    <row r="9" spans="2:11" ht="24.95" customHeight="1">
      <c r="B9" s="11" t="s">
        <v>354</v>
      </c>
      <c r="C9" s="10" t="s">
        <v>349</v>
      </c>
      <c r="D9" s="18"/>
      <c r="E9" s="11" t="s">
        <v>352</v>
      </c>
      <c r="F9" s="13">
        <v>1500</v>
      </c>
      <c r="G9" s="13"/>
      <c r="H9" s="13">
        <v>118</v>
      </c>
      <c r="I9" s="13"/>
      <c r="J9" s="13">
        <f t="shared" si="0"/>
        <v>1618</v>
      </c>
      <c r="K9" s="14"/>
    </row>
    <row r="10" spans="2:11" ht="24.95" customHeight="1">
      <c r="B10" s="32" t="s">
        <v>210</v>
      </c>
      <c r="C10" s="38" t="s">
        <v>195</v>
      </c>
      <c r="D10" s="18"/>
      <c r="E10" s="11" t="s">
        <v>209</v>
      </c>
      <c r="F10" s="13">
        <v>2753</v>
      </c>
      <c r="G10" s="13">
        <v>46</v>
      </c>
      <c r="H10" s="13"/>
      <c r="I10" s="13"/>
      <c r="J10" s="13">
        <f t="shared" si="0"/>
        <v>2707</v>
      </c>
      <c r="K10" s="14"/>
    </row>
    <row r="11" spans="2:11" ht="24.95" customHeight="1">
      <c r="B11" s="11" t="s">
        <v>370</v>
      </c>
      <c r="C11" s="10" t="s">
        <v>336</v>
      </c>
      <c r="D11" s="18"/>
      <c r="E11" s="11" t="s">
        <v>209</v>
      </c>
      <c r="F11" s="13">
        <v>2753</v>
      </c>
      <c r="G11" s="13">
        <v>46</v>
      </c>
      <c r="H11" s="13"/>
      <c r="I11" s="13"/>
      <c r="J11" s="13">
        <f t="shared" si="0"/>
        <v>2707</v>
      </c>
      <c r="K11" s="14"/>
    </row>
    <row r="12" spans="2:11" ht="24.95" customHeight="1">
      <c r="B12" s="11" t="s">
        <v>371</v>
      </c>
      <c r="C12" s="10" t="s">
        <v>337</v>
      </c>
      <c r="D12" s="18"/>
      <c r="E12" s="11" t="s">
        <v>209</v>
      </c>
      <c r="F12" s="13">
        <v>2753</v>
      </c>
      <c r="G12" s="13">
        <v>46</v>
      </c>
      <c r="H12" s="13"/>
      <c r="I12" s="13"/>
      <c r="J12" s="13">
        <f t="shared" si="0"/>
        <v>2707</v>
      </c>
      <c r="K12" s="14"/>
    </row>
    <row r="13" spans="2:11" ht="24.95" customHeight="1">
      <c r="B13" s="11" t="s">
        <v>12</v>
      </c>
      <c r="C13" s="10" t="s">
        <v>13</v>
      </c>
      <c r="D13" s="18"/>
      <c r="E13" s="11" t="s">
        <v>138</v>
      </c>
      <c r="F13" s="13">
        <v>2316</v>
      </c>
      <c r="G13" s="13"/>
      <c r="H13" s="13">
        <v>30</v>
      </c>
      <c r="I13" s="13"/>
      <c r="J13" s="13">
        <f t="shared" si="0"/>
        <v>2346</v>
      </c>
      <c r="K13" s="14"/>
    </row>
    <row r="14" spans="2:11" ht="24.95" customHeight="1">
      <c r="B14" s="11" t="s">
        <v>14</v>
      </c>
      <c r="C14" s="10" t="s">
        <v>15</v>
      </c>
      <c r="D14" s="18"/>
      <c r="E14" s="11" t="s">
        <v>138</v>
      </c>
      <c r="F14" s="13">
        <v>1150</v>
      </c>
      <c r="G14" s="13"/>
      <c r="H14" s="13">
        <v>141</v>
      </c>
      <c r="I14" s="13"/>
      <c r="J14" s="13">
        <f t="shared" si="0"/>
        <v>1291</v>
      </c>
      <c r="K14" s="14"/>
    </row>
    <row r="15" spans="2:11" ht="24.95" customHeight="1">
      <c r="B15" s="11" t="s">
        <v>16</v>
      </c>
      <c r="C15" s="10" t="s">
        <v>17</v>
      </c>
      <c r="D15" s="18"/>
      <c r="E15" s="11" t="s">
        <v>138</v>
      </c>
      <c r="F15" s="13">
        <v>1150</v>
      </c>
      <c r="G15" s="13"/>
      <c r="H15" s="13">
        <v>141</v>
      </c>
      <c r="I15" s="13"/>
      <c r="J15" s="13">
        <f t="shared" si="0"/>
        <v>1291</v>
      </c>
      <c r="K15" s="14"/>
    </row>
    <row r="16" spans="2:11" ht="24.95" customHeight="1">
      <c r="B16" s="36" t="s">
        <v>18</v>
      </c>
      <c r="C16" s="12" t="s">
        <v>19</v>
      </c>
      <c r="D16" s="18"/>
      <c r="E16" s="11" t="s">
        <v>139</v>
      </c>
      <c r="F16" s="13">
        <v>3365</v>
      </c>
      <c r="G16" s="13">
        <v>134</v>
      </c>
      <c r="H16" s="13"/>
      <c r="I16" s="13"/>
      <c r="J16" s="13">
        <f t="shared" si="0"/>
        <v>3231</v>
      </c>
      <c r="K16" s="14"/>
    </row>
    <row r="17" spans="2:11" ht="24.95" customHeight="1">
      <c r="B17" s="11" t="s">
        <v>20</v>
      </c>
      <c r="C17" s="10" t="s">
        <v>21</v>
      </c>
      <c r="D17" s="18"/>
      <c r="E17" s="11" t="s">
        <v>140</v>
      </c>
      <c r="F17" s="13">
        <v>2802</v>
      </c>
      <c r="G17" s="13">
        <v>52</v>
      </c>
      <c r="H17" s="13"/>
      <c r="I17" s="13"/>
      <c r="J17" s="13">
        <f t="shared" si="0"/>
        <v>2750</v>
      </c>
      <c r="K17" s="14"/>
    </row>
    <row r="18" spans="2:11" ht="24.95" customHeight="1">
      <c r="B18" s="11" t="s">
        <v>22</v>
      </c>
      <c r="C18" s="10" t="s">
        <v>23</v>
      </c>
      <c r="D18" s="18"/>
      <c r="E18" s="11" t="s">
        <v>139</v>
      </c>
      <c r="F18" s="13">
        <v>3365</v>
      </c>
      <c r="G18" s="13">
        <v>134</v>
      </c>
      <c r="H18" s="13"/>
      <c r="I18" s="13"/>
      <c r="J18" s="13">
        <f t="shared" si="0"/>
        <v>3231</v>
      </c>
      <c r="K18" s="14"/>
    </row>
    <row r="19" spans="2:11" ht="24.95" customHeight="1">
      <c r="B19" s="11" t="s">
        <v>24</v>
      </c>
      <c r="C19" s="10" t="s">
        <v>25</v>
      </c>
      <c r="D19" s="18"/>
      <c r="E19" s="11" t="s">
        <v>140</v>
      </c>
      <c r="F19" s="13">
        <v>2802</v>
      </c>
      <c r="G19" s="13">
        <v>52</v>
      </c>
      <c r="H19" s="13"/>
      <c r="I19" s="13"/>
      <c r="J19" s="13">
        <f t="shared" si="0"/>
        <v>2750</v>
      </c>
      <c r="K19" s="14"/>
    </row>
    <row r="20" spans="2:11" ht="24.95" customHeight="1">
      <c r="B20" s="11" t="s">
        <v>376</v>
      </c>
      <c r="C20" s="10" t="s">
        <v>375</v>
      </c>
      <c r="D20" s="18"/>
      <c r="E20" s="11" t="s">
        <v>355</v>
      </c>
      <c r="F20" s="13">
        <v>1395</v>
      </c>
      <c r="G20" s="13"/>
      <c r="H20" s="13">
        <v>125</v>
      </c>
      <c r="I20" s="13"/>
      <c r="J20" s="13">
        <f t="shared" si="0"/>
        <v>1520</v>
      </c>
      <c r="K20" s="14"/>
    </row>
    <row r="21" spans="2:11" ht="24.95" customHeight="1">
      <c r="B21" s="11" t="s">
        <v>28</v>
      </c>
      <c r="C21" s="10" t="s">
        <v>29</v>
      </c>
      <c r="D21" s="18"/>
      <c r="E21" s="11" t="s">
        <v>142</v>
      </c>
      <c r="F21" s="13">
        <v>1012</v>
      </c>
      <c r="G21" s="13"/>
      <c r="H21" s="13">
        <v>150</v>
      </c>
      <c r="I21" s="13"/>
      <c r="J21" s="13">
        <f t="shared" si="0"/>
        <v>1162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32116</v>
      </c>
      <c r="G23" s="22">
        <f t="shared" si="1"/>
        <v>510</v>
      </c>
      <c r="H23" s="22">
        <f t="shared" si="1"/>
        <v>941</v>
      </c>
      <c r="I23" s="22">
        <f t="shared" si="1"/>
        <v>0</v>
      </c>
      <c r="J23" s="22">
        <f>SUM(J6:J22)</f>
        <v>32547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N22"/>
  <sheetViews>
    <sheetView zoomScale="80" zoomScaleNormal="80" workbookViewId="0">
      <selection activeCell="G19" sqref="G19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4" ht="18">
      <c r="F1" s="1" t="s">
        <v>0</v>
      </c>
      <c r="G1" s="2"/>
      <c r="H1" s="2"/>
      <c r="I1" s="2"/>
      <c r="J1" s="2"/>
      <c r="K1" s="3" t="s">
        <v>1</v>
      </c>
    </row>
    <row r="2" spans="2:14" ht="15">
      <c r="F2" s="4" t="s">
        <v>94</v>
      </c>
      <c r="G2" s="2"/>
      <c r="H2" s="2"/>
      <c r="I2" s="2"/>
      <c r="J2" s="2"/>
      <c r="K2" s="23" t="str">
        <f>'GOB1'!K2</f>
        <v>15 DE MAYO DE 2014</v>
      </c>
    </row>
    <row r="3" spans="2:14">
      <c r="F3" s="23" t="str">
        <f>'GOB1'!F3</f>
        <v>PRIMER QUINCENA DE MAYO DE 2014</v>
      </c>
      <c r="G3" s="2"/>
      <c r="H3" s="2"/>
      <c r="I3" s="2"/>
      <c r="J3" s="2"/>
    </row>
    <row r="4" spans="2:14">
      <c r="F4" s="5"/>
      <c r="G4" s="2"/>
      <c r="H4" s="2"/>
      <c r="I4" s="2"/>
      <c r="J4" s="2"/>
    </row>
    <row r="5" spans="2:14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7" spans="2:14" ht="24.95" customHeight="1">
      <c r="B7" s="11" t="s">
        <v>383</v>
      </c>
      <c r="C7" s="10" t="s">
        <v>294</v>
      </c>
      <c r="D7" s="18"/>
      <c r="E7" s="79" t="s">
        <v>143</v>
      </c>
      <c r="F7" s="13">
        <v>17779</v>
      </c>
      <c r="G7" s="13">
        <v>3494</v>
      </c>
      <c r="H7" s="13"/>
      <c r="I7" s="13">
        <v>0</v>
      </c>
      <c r="J7" s="13">
        <f>F7-G7+H7-I7</f>
        <v>14285</v>
      </c>
      <c r="K7" s="14"/>
      <c r="M7" s="95"/>
    </row>
    <row r="8" spans="2:14" ht="24.95" customHeight="1">
      <c r="B8" s="11" t="s">
        <v>333</v>
      </c>
      <c r="C8" s="10" t="s">
        <v>297</v>
      </c>
      <c r="D8" s="18"/>
      <c r="E8" s="79" t="s">
        <v>422</v>
      </c>
      <c r="F8" s="13">
        <v>5483</v>
      </c>
      <c r="G8" s="13">
        <v>616</v>
      </c>
      <c r="H8" s="13"/>
      <c r="I8" s="13"/>
      <c r="J8" s="13">
        <f t="shared" ref="J8:J18" si="0">F8-G8+H8-I8</f>
        <v>4867</v>
      </c>
      <c r="K8" s="14"/>
      <c r="M8" s="95"/>
    </row>
    <row r="9" spans="2:14" ht="24.95" customHeight="1">
      <c r="B9" s="11" t="s">
        <v>30</v>
      </c>
      <c r="C9" s="10" t="s">
        <v>31</v>
      </c>
      <c r="D9" s="18"/>
      <c r="E9" s="79" t="s">
        <v>128</v>
      </c>
      <c r="F9" s="13">
        <v>4234</v>
      </c>
      <c r="G9" s="13">
        <v>382</v>
      </c>
      <c r="H9" s="13"/>
      <c r="I9" s="13"/>
      <c r="J9" s="13">
        <f t="shared" si="0"/>
        <v>3852</v>
      </c>
      <c r="K9" s="14"/>
      <c r="M9" s="95"/>
    </row>
    <row r="10" spans="2:14" ht="24.95" customHeight="1">
      <c r="B10" s="11" t="s">
        <v>38</v>
      </c>
      <c r="C10" s="10" t="s">
        <v>39</v>
      </c>
      <c r="D10" s="18"/>
      <c r="E10" s="79" t="s">
        <v>128</v>
      </c>
      <c r="F10" s="13">
        <v>4234</v>
      </c>
      <c r="G10" s="13">
        <v>382</v>
      </c>
      <c r="H10" s="13"/>
      <c r="I10" s="13"/>
      <c r="J10" s="13">
        <f t="shared" si="0"/>
        <v>3852</v>
      </c>
      <c r="K10" s="14"/>
      <c r="M10" s="95"/>
    </row>
    <row r="11" spans="2:14" ht="24.95" customHeight="1">
      <c r="B11" s="11" t="s">
        <v>192</v>
      </c>
      <c r="C11" s="10" t="s">
        <v>188</v>
      </c>
      <c r="D11" s="18"/>
      <c r="E11" s="79" t="s">
        <v>145</v>
      </c>
      <c r="F11" s="13">
        <v>4234</v>
      </c>
      <c r="G11" s="13">
        <v>382</v>
      </c>
      <c r="H11" s="13"/>
      <c r="I11" s="13">
        <v>0</v>
      </c>
      <c r="J11" s="13">
        <f t="shared" si="0"/>
        <v>3852</v>
      </c>
      <c r="K11" s="14"/>
      <c r="M11" s="95"/>
    </row>
    <row r="12" spans="2:14" ht="24.95" customHeight="1">
      <c r="B12" s="11" t="s">
        <v>32</v>
      </c>
      <c r="C12" s="10" t="s">
        <v>33</v>
      </c>
      <c r="D12" s="18"/>
      <c r="E12" s="79" t="s">
        <v>144</v>
      </c>
      <c r="F12" s="13">
        <v>11295</v>
      </c>
      <c r="G12" s="13">
        <v>1877</v>
      </c>
      <c r="H12" s="13"/>
      <c r="I12" s="13">
        <v>4</v>
      </c>
      <c r="J12" s="13">
        <f t="shared" si="0"/>
        <v>9414</v>
      </c>
      <c r="K12" s="14"/>
      <c r="M12" s="95"/>
    </row>
    <row r="13" spans="2:14" ht="24.95" customHeight="1">
      <c r="B13" s="11" t="s">
        <v>34</v>
      </c>
      <c r="C13" s="10" t="s">
        <v>35</v>
      </c>
      <c r="D13" s="18"/>
      <c r="E13" s="79" t="s">
        <v>173</v>
      </c>
      <c r="F13" s="13">
        <v>7315</v>
      </c>
      <c r="G13" s="13">
        <v>1008</v>
      </c>
      <c r="H13" s="13"/>
      <c r="I13" s="13">
        <v>3</v>
      </c>
      <c r="J13" s="13">
        <f t="shared" si="0"/>
        <v>6304</v>
      </c>
      <c r="K13" s="14"/>
      <c r="M13" s="95"/>
    </row>
    <row r="14" spans="2:14" ht="24.95" customHeight="1">
      <c r="B14" s="11" t="s">
        <v>36</v>
      </c>
      <c r="C14" s="10" t="s">
        <v>37</v>
      </c>
      <c r="D14" s="18"/>
      <c r="E14" s="79" t="s">
        <v>146</v>
      </c>
      <c r="F14" s="13">
        <v>4656</v>
      </c>
      <c r="G14" s="13">
        <v>457</v>
      </c>
      <c r="H14" s="13"/>
      <c r="I14" s="13">
        <v>0</v>
      </c>
      <c r="J14" s="13">
        <f t="shared" si="0"/>
        <v>4199</v>
      </c>
      <c r="K14" s="14"/>
      <c r="M14" s="95"/>
    </row>
    <row r="15" spans="2:14" ht="24.95" customHeight="1">
      <c r="B15" s="11" t="s">
        <v>187</v>
      </c>
      <c r="C15" s="10" t="s">
        <v>186</v>
      </c>
      <c r="D15" s="18"/>
      <c r="E15" s="79" t="s">
        <v>185</v>
      </c>
      <c r="F15" s="13">
        <v>4234</v>
      </c>
      <c r="G15" s="13">
        <v>382</v>
      </c>
      <c r="H15" s="13"/>
      <c r="I15" s="13">
        <v>0</v>
      </c>
      <c r="J15" s="13">
        <f t="shared" si="0"/>
        <v>3852</v>
      </c>
      <c r="K15" s="14"/>
      <c r="M15" s="95"/>
      <c r="N15" s="13"/>
    </row>
    <row r="16" spans="2:14" ht="19.5" customHeight="1">
      <c r="B16" s="11" t="s">
        <v>377</v>
      </c>
      <c r="C16" s="10" t="s">
        <v>381</v>
      </c>
      <c r="D16" s="18"/>
      <c r="E16" s="79" t="s">
        <v>147</v>
      </c>
      <c r="F16" s="13">
        <v>3667</v>
      </c>
      <c r="G16" s="13">
        <v>184</v>
      </c>
      <c r="H16" s="13"/>
      <c r="I16" s="13"/>
      <c r="J16" s="13">
        <f t="shared" si="0"/>
        <v>3483</v>
      </c>
      <c r="K16" s="14"/>
      <c r="M16" s="79"/>
    </row>
    <row r="17" spans="1:13" ht="36.75" customHeight="1">
      <c r="B17" s="11" t="s">
        <v>391</v>
      </c>
      <c r="C17" s="10" t="s">
        <v>392</v>
      </c>
      <c r="D17" s="18"/>
      <c r="E17" s="80" t="s">
        <v>380</v>
      </c>
      <c r="F17" s="13">
        <v>4234</v>
      </c>
      <c r="G17" s="13">
        <v>382</v>
      </c>
      <c r="H17" s="13"/>
      <c r="I17" s="13">
        <v>0</v>
      </c>
      <c r="J17" s="13">
        <f t="shared" si="0"/>
        <v>3852</v>
      </c>
      <c r="K17" s="14"/>
      <c r="M17" s="79"/>
    </row>
    <row r="18" spans="1:13" ht="24.95" customHeight="1">
      <c r="B18" s="11" t="s">
        <v>334</v>
      </c>
      <c r="C18" s="10" t="s">
        <v>295</v>
      </c>
      <c r="D18" s="18"/>
      <c r="E18" s="79" t="s">
        <v>296</v>
      </c>
      <c r="F18" s="13">
        <v>4819</v>
      </c>
      <c r="G18" s="13">
        <v>486</v>
      </c>
      <c r="H18" s="13"/>
      <c r="I18" s="13"/>
      <c r="J18" s="13">
        <f t="shared" si="0"/>
        <v>4333</v>
      </c>
      <c r="K18" s="14"/>
      <c r="M18" s="95"/>
    </row>
    <row r="19" spans="1:13" ht="21.95" customHeight="1"/>
    <row r="20" spans="1:13" ht="21.95" customHeight="1">
      <c r="E20" s="21" t="s">
        <v>92</v>
      </c>
      <c r="F20" s="22">
        <f>SUM(F7:F18)</f>
        <v>76184</v>
      </c>
      <c r="G20" s="22">
        <f t="shared" ref="G20:J20" si="1">SUM(G7:G18)</f>
        <v>10032</v>
      </c>
      <c r="H20" s="22">
        <f t="shared" si="1"/>
        <v>0</v>
      </c>
      <c r="I20" s="22">
        <f t="shared" si="1"/>
        <v>7</v>
      </c>
      <c r="J20" s="22">
        <f t="shared" si="1"/>
        <v>66145</v>
      </c>
    </row>
    <row r="21" spans="1:13" ht="21.95" customHeight="1"/>
    <row r="22" spans="1:13">
      <c r="A22" s="25"/>
    </row>
  </sheetData>
  <phoneticPr fontId="0" type="noConversion"/>
  <pageMargins left="0.11811023622047245" right="0.11811023622047245" top="0.98425196850393704" bottom="0.98425196850393704" header="0" footer="0"/>
  <pageSetup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M26"/>
  <sheetViews>
    <sheetView topLeftCell="A2" zoomScale="80" zoomScaleNormal="80" workbookViewId="0">
      <selection activeCell="F10" sqref="F10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1.28515625" bestFit="1" customWidth="1"/>
    <col min="11" max="11" width="24.140625" customWidth="1"/>
  </cols>
  <sheetData>
    <row r="1" spans="2:13" ht="18">
      <c r="F1" s="1" t="s">
        <v>0</v>
      </c>
      <c r="G1" s="2"/>
      <c r="H1" s="1"/>
      <c r="I1" s="2"/>
      <c r="J1" s="2"/>
      <c r="K1" s="3" t="s">
        <v>1</v>
      </c>
    </row>
    <row r="2" spans="2:13" ht="15">
      <c r="F2" s="4" t="s">
        <v>95</v>
      </c>
      <c r="G2" s="2"/>
      <c r="H2" s="4"/>
      <c r="I2" s="2"/>
      <c r="J2" s="2"/>
      <c r="K2" s="23" t="str">
        <f>'GOB1'!K2</f>
        <v>15 DE MAYO DE 2014</v>
      </c>
    </row>
    <row r="3" spans="2:13">
      <c r="F3" s="23" t="str">
        <f>'GOB1'!F3</f>
        <v>PRIMER QUINCENA DE MAYO DE 2014</v>
      </c>
      <c r="G3" s="2"/>
      <c r="H3" s="23"/>
      <c r="I3" s="2"/>
      <c r="J3" s="2"/>
    </row>
    <row r="4" spans="2:13" ht="1.5" customHeight="1">
      <c r="F4" s="5"/>
      <c r="G4" s="2"/>
      <c r="H4" s="5"/>
      <c r="I4" s="2"/>
      <c r="J4" s="2"/>
    </row>
    <row r="5" spans="2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6" spans="2:13" ht="1.5" customHeight="1"/>
    <row r="7" spans="2:13" ht="45">
      <c r="B7" s="11" t="s">
        <v>42</v>
      </c>
      <c r="C7" s="10" t="s">
        <v>43</v>
      </c>
      <c r="D7" s="19"/>
      <c r="E7" s="94" t="s">
        <v>425</v>
      </c>
      <c r="F7" s="13">
        <v>10504</v>
      </c>
      <c r="G7" s="13">
        <v>1691</v>
      </c>
      <c r="H7" s="13"/>
      <c r="I7" s="13">
        <v>0</v>
      </c>
      <c r="J7" s="13">
        <f t="shared" ref="J7:J20" si="0">F7-G7+H7-I7</f>
        <v>8813</v>
      </c>
      <c r="K7" s="14"/>
      <c r="M7" s="95"/>
    </row>
    <row r="8" spans="2:13" ht="24.95" customHeight="1">
      <c r="B8" s="11" t="s">
        <v>190</v>
      </c>
      <c r="C8" s="10" t="s">
        <v>189</v>
      </c>
      <c r="D8" s="19"/>
      <c r="E8" s="31" t="s">
        <v>298</v>
      </c>
      <c r="F8" s="13">
        <v>9642</v>
      </c>
      <c r="G8" s="13">
        <v>1505</v>
      </c>
      <c r="H8" s="13"/>
      <c r="I8" s="13"/>
      <c r="J8" s="13">
        <f t="shared" si="0"/>
        <v>8137</v>
      </c>
      <c r="K8" s="14"/>
      <c r="M8" s="95"/>
    </row>
    <row r="9" spans="2:13" ht="24.95" customHeight="1">
      <c r="B9" s="11"/>
      <c r="C9" s="10"/>
      <c r="D9" s="19"/>
      <c r="E9" s="31" t="s">
        <v>149</v>
      </c>
      <c r="F9" s="13"/>
      <c r="G9" s="13"/>
      <c r="H9" s="13"/>
      <c r="I9" s="13"/>
      <c r="J9" s="13">
        <f t="shared" si="0"/>
        <v>0</v>
      </c>
      <c r="K9" s="14"/>
      <c r="M9" s="95"/>
    </row>
    <row r="10" spans="2:13" ht="24.95" customHeight="1">
      <c r="B10" s="11" t="s">
        <v>40</v>
      </c>
      <c r="C10" s="10" t="s">
        <v>41</v>
      </c>
      <c r="D10" s="19"/>
      <c r="E10" s="31" t="s">
        <v>149</v>
      </c>
      <c r="F10" s="13">
        <v>9346</v>
      </c>
      <c r="G10" s="13">
        <v>1441</v>
      </c>
      <c r="H10" s="13"/>
      <c r="I10" s="13">
        <v>9</v>
      </c>
      <c r="J10" s="13">
        <f t="shared" si="0"/>
        <v>7896</v>
      </c>
      <c r="K10" s="14"/>
      <c r="M10" s="95"/>
    </row>
    <row r="11" spans="2:13" ht="24.95" customHeight="1">
      <c r="B11" s="11"/>
      <c r="C11" s="10"/>
      <c r="D11" s="19"/>
      <c r="E11" s="31" t="s">
        <v>181</v>
      </c>
      <c r="F11" s="13"/>
      <c r="G11" s="13"/>
      <c r="H11" s="13"/>
      <c r="I11" s="13"/>
      <c r="J11" s="13">
        <f t="shared" si="0"/>
        <v>0</v>
      </c>
      <c r="K11" s="14"/>
      <c r="M11" s="95"/>
    </row>
    <row r="12" spans="2:13" ht="24.95" customHeight="1">
      <c r="B12" s="11" t="s">
        <v>183</v>
      </c>
      <c r="C12" s="10" t="s">
        <v>182</v>
      </c>
      <c r="D12" s="19"/>
      <c r="E12" s="31" t="s">
        <v>247</v>
      </c>
      <c r="F12" s="13">
        <v>5811</v>
      </c>
      <c r="G12" s="13">
        <v>686</v>
      </c>
      <c r="H12" s="13"/>
      <c r="I12" s="13">
        <v>0</v>
      </c>
      <c r="J12" s="13">
        <f t="shared" si="0"/>
        <v>5125</v>
      </c>
      <c r="K12" s="14"/>
      <c r="M12" s="95"/>
    </row>
    <row r="13" spans="2:13" ht="24.95" customHeight="1">
      <c r="B13" s="76" t="s">
        <v>424</v>
      </c>
      <c r="C13" s="10" t="s">
        <v>423</v>
      </c>
      <c r="D13" s="19"/>
      <c r="E13" s="31" t="s">
        <v>128</v>
      </c>
      <c r="F13" s="13">
        <v>4234</v>
      </c>
      <c r="G13" s="13">
        <v>382</v>
      </c>
      <c r="H13" s="13"/>
      <c r="I13" s="13">
        <v>0</v>
      </c>
      <c r="J13" s="13">
        <f t="shared" si="0"/>
        <v>3852</v>
      </c>
      <c r="K13" s="14"/>
      <c r="M13" s="95"/>
    </row>
    <row r="14" spans="2:13" ht="24.95" customHeight="1">
      <c r="B14" s="11" t="s">
        <v>44</v>
      </c>
      <c r="C14" s="10" t="s">
        <v>45</v>
      </c>
      <c r="D14" s="19"/>
      <c r="E14" s="31" t="s">
        <v>150</v>
      </c>
      <c r="F14" s="13">
        <v>6108</v>
      </c>
      <c r="G14" s="13">
        <v>750</v>
      </c>
      <c r="H14" s="13"/>
      <c r="I14" s="13">
        <v>2</v>
      </c>
      <c r="J14" s="13">
        <f t="shared" si="0"/>
        <v>5356</v>
      </c>
      <c r="K14" s="14"/>
      <c r="M14" s="95"/>
    </row>
    <row r="15" spans="2:13" ht="24.95" customHeight="1">
      <c r="B15" s="11" t="s">
        <v>46</v>
      </c>
      <c r="C15" s="10" t="s">
        <v>119</v>
      </c>
      <c r="D15" s="19"/>
      <c r="E15" s="31" t="s">
        <v>150</v>
      </c>
      <c r="F15" s="13">
        <v>6108</v>
      </c>
      <c r="G15" s="13">
        <v>750</v>
      </c>
      <c r="H15" s="13"/>
      <c r="I15" s="13">
        <v>2</v>
      </c>
      <c r="J15" s="13">
        <f t="shared" si="0"/>
        <v>5356</v>
      </c>
      <c r="K15" s="14"/>
      <c r="M15" s="95"/>
    </row>
    <row r="16" spans="2:13" ht="24.95" customHeight="1">
      <c r="B16" s="10" t="s">
        <v>178</v>
      </c>
      <c r="C16" s="10" t="s">
        <v>177</v>
      </c>
      <c r="D16" s="19"/>
      <c r="E16" s="31" t="s">
        <v>150</v>
      </c>
      <c r="F16" s="13">
        <v>4676</v>
      </c>
      <c r="G16" s="30">
        <v>460</v>
      </c>
      <c r="H16" s="13"/>
      <c r="I16" s="13">
        <v>0</v>
      </c>
      <c r="J16" s="13">
        <f t="shared" si="0"/>
        <v>4216</v>
      </c>
      <c r="K16" s="14"/>
      <c r="M16" s="95"/>
    </row>
    <row r="17" spans="2:13" ht="24.95" customHeight="1">
      <c r="B17" s="10" t="s">
        <v>180</v>
      </c>
      <c r="C17" s="10" t="s">
        <v>179</v>
      </c>
      <c r="D17" s="19"/>
      <c r="E17" s="31" t="s">
        <v>150</v>
      </c>
      <c r="F17" s="13">
        <v>4676</v>
      </c>
      <c r="G17" s="30">
        <v>460</v>
      </c>
      <c r="H17" s="13"/>
      <c r="I17" s="13">
        <v>0</v>
      </c>
      <c r="J17" s="13">
        <f t="shared" si="0"/>
        <v>4216</v>
      </c>
      <c r="K17" s="14"/>
      <c r="M17" s="95"/>
    </row>
    <row r="18" spans="2:13" ht="24.95" customHeight="1">
      <c r="B18" s="11" t="s">
        <v>47</v>
      </c>
      <c r="C18" s="10" t="s">
        <v>48</v>
      </c>
      <c r="D18" s="19"/>
      <c r="E18" s="31" t="s">
        <v>130</v>
      </c>
      <c r="F18" s="13">
        <v>3722</v>
      </c>
      <c r="G18" s="30">
        <v>300</v>
      </c>
      <c r="H18" s="13"/>
      <c r="I18" s="13">
        <v>0</v>
      </c>
      <c r="J18" s="13">
        <f t="shared" si="0"/>
        <v>3422</v>
      </c>
      <c r="K18" s="14"/>
      <c r="M18" s="95"/>
    </row>
    <row r="19" spans="2:13" s="61" customFormat="1" ht="24.95" customHeight="1">
      <c r="B19" s="57" t="s">
        <v>49</v>
      </c>
      <c r="C19" s="58" t="s">
        <v>50</v>
      </c>
      <c r="D19" s="62"/>
      <c r="E19" s="63" t="s">
        <v>130</v>
      </c>
      <c r="F19" s="13">
        <v>4093</v>
      </c>
      <c r="G19" s="30">
        <v>360</v>
      </c>
      <c r="H19" s="59"/>
      <c r="I19" s="59">
        <v>0</v>
      </c>
      <c r="J19" s="13">
        <f t="shared" si="0"/>
        <v>3733</v>
      </c>
      <c r="K19" s="60"/>
      <c r="M19" s="95"/>
    </row>
    <row r="20" spans="2:13" ht="24.95" customHeight="1">
      <c r="B20" s="11" t="s">
        <v>51</v>
      </c>
      <c r="C20" s="10" t="s">
        <v>52</v>
      </c>
      <c r="D20" s="19"/>
      <c r="E20" s="31" t="s">
        <v>130</v>
      </c>
      <c r="F20" s="13">
        <v>3446</v>
      </c>
      <c r="G20" s="13">
        <v>142</v>
      </c>
      <c r="H20" s="13"/>
      <c r="I20" s="13">
        <v>0</v>
      </c>
      <c r="J20" s="13">
        <f t="shared" si="0"/>
        <v>3304</v>
      </c>
      <c r="K20" s="14"/>
      <c r="M20" s="95"/>
    </row>
    <row r="21" spans="2:13" ht="21.95" customHeight="1">
      <c r="B21" s="11" t="s">
        <v>240</v>
      </c>
      <c r="C21" s="10" t="s">
        <v>241</v>
      </c>
      <c r="D21" s="19"/>
      <c r="E21" s="31" t="s">
        <v>151</v>
      </c>
      <c r="F21" s="13">
        <v>4564</v>
      </c>
      <c r="G21" s="13">
        <v>440</v>
      </c>
      <c r="H21" s="13"/>
      <c r="I21" s="13">
        <v>0</v>
      </c>
      <c r="J21" s="13">
        <f t="shared" ref="J21" si="1">F21-G21+H21-I21</f>
        <v>4124</v>
      </c>
      <c r="K21" s="29"/>
      <c r="M21" s="95"/>
    </row>
    <row r="22" spans="2:13" ht="21.95" customHeight="1">
      <c r="E22" s="21" t="s">
        <v>92</v>
      </c>
      <c r="F22" s="22">
        <f>SUM(F7:F21)</f>
        <v>76930</v>
      </c>
      <c r="G22" s="22">
        <f>SUM(G7:G21)</f>
        <v>9367</v>
      </c>
      <c r="H22" s="22">
        <f>SUM(H7:H21)</f>
        <v>0</v>
      </c>
      <c r="I22" s="22">
        <f>SUM(I7:I21)</f>
        <v>13</v>
      </c>
      <c r="J22" s="22">
        <f>SUM(J7:J21)</f>
        <v>67550</v>
      </c>
    </row>
    <row r="23" spans="2:13">
      <c r="B23" s="11"/>
      <c r="C23" s="10"/>
      <c r="D23" s="10"/>
      <c r="E23" s="18"/>
      <c r="F23" s="13"/>
      <c r="G23" s="13"/>
      <c r="H23" s="13"/>
      <c r="I23" s="13"/>
      <c r="J23" s="13"/>
    </row>
    <row r="24" spans="2:13">
      <c r="B24" s="11"/>
      <c r="C24" s="10"/>
      <c r="D24" s="10"/>
      <c r="E24" s="18"/>
      <c r="F24" s="13"/>
      <c r="G24" s="13"/>
      <c r="H24" s="13"/>
      <c r="I24" s="13"/>
      <c r="J24" s="13"/>
    </row>
    <row r="25" spans="2:13">
      <c r="B25" s="11"/>
      <c r="C25" s="10"/>
      <c r="D25" s="10"/>
      <c r="E25" s="18"/>
      <c r="F25" s="13"/>
      <c r="G25" s="13"/>
      <c r="H25" s="13"/>
      <c r="I25" s="13"/>
      <c r="J25" s="13"/>
    </row>
    <row r="26" spans="2:13">
      <c r="B26" s="11"/>
      <c r="C26" s="10"/>
      <c r="D26" s="10"/>
      <c r="E26" s="18"/>
      <c r="F26" s="13"/>
      <c r="G26" s="13"/>
      <c r="H26" s="13"/>
      <c r="I26" s="13"/>
      <c r="J26" s="13"/>
    </row>
  </sheetData>
  <phoneticPr fontId="0" type="noConversion"/>
  <pageMargins left="0.15748031496062992" right="0.27559055118110237" top="0.19685039370078741" bottom="0.51181102362204722" header="0.11811023622047245" footer="0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M25"/>
  <sheetViews>
    <sheetView topLeftCell="A5" zoomScale="80" zoomScaleNormal="80" workbookViewId="0">
      <selection activeCell="C24" sqref="C24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10.140625" bestFit="1" customWidth="1"/>
    <col min="8" max="8" width="10" customWidth="1"/>
    <col min="9" max="9" width="8.85546875" customWidth="1"/>
    <col min="10" max="10" width="11.28515625" bestFit="1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15 DE MAYO DE 2014</v>
      </c>
    </row>
    <row r="3" spans="2:11">
      <c r="F3" s="23" t="str">
        <f>+O.PUB!F3</f>
        <v>PRIMER QUINCENA DE MAYO DE 2014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7" spans="2:11" ht="24.95" customHeight="1">
      <c r="B7" s="11" t="s">
        <v>378</v>
      </c>
      <c r="C7" s="10" t="s">
        <v>373</v>
      </c>
      <c r="D7" s="18"/>
      <c r="E7" s="11" t="s">
        <v>151</v>
      </c>
      <c r="F7" s="13">
        <v>3365</v>
      </c>
      <c r="G7" s="13">
        <v>134</v>
      </c>
      <c r="H7" s="13"/>
      <c r="I7" s="13"/>
      <c r="J7" s="13">
        <f>F7-G7+H7-I7</f>
        <v>3231</v>
      </c>
      <c r="K7" s="14"/>
    </row>
    <row r="8" spans="2:11" ht="24.95" customHeight="1">
      <c r="B8" s="11" t="s">
        <v>236</v>
      </c>
      <c r="C8" s="10" t="s">
        <v>237</v>
      </c>
      <c r="D8" s="18"/>
      <c r="E8" s="11" t="s">
        <v>152</v>
      </c>
      <c r="F8" s="13">
        <v>5756</v>
      </c>
      <c r="G8" s="13">
        <v>675</v>
      </c>
      <c r="H8" s="13"/>
      <c r="I8" s="13">
        <v>1</v>
      </c>
      <c r="J8" s="13">
        <f t="shared" ref="J8:J22" si="0">F8-G8+H8-I8</f>
        <v>5080</v>
      </c>
      <c r="K8" s="14"/>
    </row>
    <row r="9" spans="2:11" ht="24.95" customHeight="1">
      <c r="B9" s="11" t="s">
        <v>356</v>
      </c>
      <c r="C9" s="10" t="s">
        <v>341</v>
      </c>
      <c r="D9" s="18"/>
      <c r="E9" s="11" t="s">
        <v>152</v>
      </c>
      <c r="F9" s="13">
        <v>4166</v>
      </c>
      <c r="G9" s="13">
        <v>371</v>
      </c>
      <c r="H9" s="13"/>
      <c r="I9" s="13"/>
      <c r="J9" s="13">
        <f t="shared" si="0"/>
        <v>3795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152</v>
      </c>
      <c r="F10" s="13">
        <v>5756</v>
      </c>
      <c r="G10" s="13">
        <v>675</v>
      </c>
      <c r="H10" s="13"/>
      <c r="I10" s="13">
        <v>0</v>
      </c>
      <c r="J10" s="13">
        <f t="shared" si="0"/>
        <v>5081</v>
      </c>
      <c r="K10" s="14"/>
    </row>
    <row r="11" spans="2:11" ht="24.95" customHeight="1">
      <c r="B11" s="11" t="s">
        <v>116</v>
      </c>
      <c r="C11" s="10" t="s">
        <v>115</v>
      </c>
      <c r="D11" s="18"/>
      <c r="E11" s="11" t="s">
        <v>152</v>
      </c>
      <c r="F11" s="13">
        <v>4166</v>
      </c>
      <c r="G11" s="13">
        <v>371</v>
      </c>
      <c r="H11" s="13"/>
      <c r="I11" s="13"/>
      <c r="J11" s="13">
        <f t="shared" si="0"/>
        <v>3795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152</v>
      </c>
      <c r="F12" s="13">
        <v>5756</v>
      </c>
      <c r="G12" s="13">
        <v>675</v>
      </c>
      <c r="H12" s="13"/>
      <c r="I12" s="13">
        <v>1</v>
      </c>
      <c r="J12" s="13">
        <f t="shared" si="0"/>
        <v>5080</v>
      </c>
      <c r="K12" s="14"/>
    </row>
    <row r="13" spans="2:11" ht="24.95" customHeight="1">
      <c r="B13" s="55" t="s">
        <v>238</v>
      </c>
      <c r="C13" s="10" t="s">
        <v>239</v>
      </c>
      <c r="D13" s="18"/>
      <c r="E13" s="11" t="s">
        <v>152</v>
      </c>
      <c r="F13" s="13">
        <v>5756</v>
      </c>
      <c r="G13" s="13">
        <v>675</v>
      </c>
      <c r="H13" s="13"/>
      <c r="I13" s="13">
        <v>2</v>
      </c>
      <c r="J13" s="13">
        <f t="shared" si="0"/>
        <v>5079</v>
      </c>
      <c r="K13" s="14"/>
    </row>
    <row r="14" spans="2:11" ht="24.95" customHeight="1">
      <c r="B14" s="55" t="s">
        <v>250</v>
      </c>
      <c r="C14" s="10" t="s">
        <v>219</v>
      </c>
      <c r="D14" s="18"/>
      <c r="E14" s="11" t="s">
        <v>152</v>
      </c>
      <c r="F14" s="13">
        <v>3218</v>
      </c>
      <c r="G14" s="13">
        <v>118</v>
      </c>
      <c r="H14" s="13"/>
      <c r="I14" s="13"/>
      <c r="J14" s="13">
        <f t="shared" si="0"/>
        <v>3100</v>
      </c>
      <c r="K14" s="14"/>
    </row>
    <row r="15" spans="2:11" ht="24.95" customHeight="1">
      <c r="B15" s="55" t="s">
        <v>394</v>
      </c>
      <c r="C15" s="10" t="s">
        <v>393</v>
      </c>
      <c r="D15" s="18"/>
      <c r="E15" s="11" t="s">
        <v>152</v>
      </c>
      <c r="F15" s="13">
        <v>4112</v>
      </c>
      <c r="G15" s="13">
        <v>363</v>
      </c>
      <c r="H15" s="13"/>
      <c r="I15" s="13"/>
      <c r="J15" s="13">
        <f t="shared" si="0"/>
        <v>3749</v>
      </c>
      <c r="K15" s="14"/>
    </row>
    <row r="16" spans="2:11" ht="24.95" customHeight="1">
      <c r="B16" s="55" t="s">
        <v>396</v>
      </c>
      <c r="C16" s="10" t="s">
        <v>395</v>
      </c>
      <c r="D16" s="18"/>
      <c r="E16" s="11" t="s">
        <v>152</v>
      </c>
      <c r="F16" s="13">
        <v>4112</v>
      </c>
      <c r="G16" s="13">
        <v>363</v>
      </c>
      <c r="H16" s="13"/>
      <c r="I16" s="13"/>
      <c r="J16" s="13">
        <f t="shared" si="0"/>
        <v>3749</v>
      </c>
      <c r="K16" s="14"/>
    </row>
    <row r="17" spans="2:13" ht="24.95" customHeight="1">
      <c r="B17" s="55" t="s">
        <v>397</v>
      </c>
      <c r="C17" s="10" t="s">
        <v>398</v>
      </c>
      <c r="D17" s="18"/>
      <c r="E17" s="11" t="s">
        <v>152</v>
      </c>
      <c r="F17" s="13">
        <v>4112</v>
      </c>
      <c r="G17" s="13">
        <v>363</v>
      </c>
      <c r="H17" s="13"/>
      <c r="I17" s="13"/>
      <c r="J17" s="13">
        <f t="shared" si="0"/>
        <v>3749</v>
      </c>
      <c r="K17" s="14"/>
    </row>
    <row r="18" spans="2:13" ht="24.95" customHeight="1">
      <c r="B18" s="55" t="s">
        <v>225</v>
      </c>
      <c r="C18" s="10" t="s">
        <v>226</v>
      </c>
      <c r="D18" s="18"/>
      <c r="E18" s="11" t="s">
        <v>251</v>
      </c>
      <c r="F18" s="13">
        <v>4818</v>
      </c>
      <c r="G18" s="13">
        <v>486</v>
      </c>
      <c r="H18" s="13"/>
      <c r="I18" s="13"/>
      <c r="J18" s="13">
        <f t="shared" si="0"/>
        <v>4332</v>
      </c>
      <c r="K18" s="14"/>
    </row>
    <row r="19" spans="2:13" ht="24.95" customHeight="1">
      <c r="B19" s="11" t="s">
        <v>270</v>
      </c>
      <c r="C19" s="10" t="s">
        <v>271</v>
      </c>
      <c r="D19" s="18"/>
      <c r="E19" s="11" t="s">
        <v>150</v>
      </c>
      <c r="F19" s="13">
        <v>4676</v>
      </c>
      <c r="G19" s="13">
        <v>460</v>
      </c>
      <c r="H19" s="13"/>
      <c r="I19" s="13"/>
      <c r="J19" s="13">
        <f t="shared" si="0"/>
        <v>4216</v>
      </c>
      <c r="K19" s="14"/>
    </row>
    <row r="20" spans="2:13" ht="24.95" customHeight="1">
      <c r="B20" s="11" t="s">
        <v>363</v>
      </c>
      <c r="C20" s="10" t="s">
        <v>300</v>
      </c>
      <c r="D20" s="18"/>
      <c r="E20" s="11" t="s">
        <v>133</v>
      </c>
      <c r="F20" s="13">
        <v>3355</v>
      </c>
      <c r="G20" s="13">
        <v>133</v>
      </c>
      <c r="H20" s="13"/>
      <c r="I20" s="13"/>
      <c r="J20" s="13">
        <f t="shared" si="0"/>
        <v>3222</v>
      </c>
      <c r="K20" s="14"/>
    </row>
    <row r="21" spans="2:13" ht="24.95" customHeight="1">
      <c r="B21" s="11" t="s">
        <v>366</v>
      </c>
      <c r="C21" s="37" t="s">
        <v>301</v>
      </c>
      <c r="D21" s="18"/>
      <c r="E21" s="36" t="s">
        <v>230</v>
      </c>
      <c r="F21" s="13">
        <v>6865</v>
      </c>
      <c r="G21" s="13">
        <v>912</v>
      </c>
      <c r="H21" s="13"/>
      <c r="I21" s="13"/>
      <c r="J21" s="13">
        <f t="shared" si="0"/>
        <v>5953</v>
      </c>
      <c r="K21" s="14"/>
      <c r="L21" s="24"/>
      <c r="M21" s="24"/>
    </row>
    <row r="22" spans="2:13" ht="24.95" customHeight="1">
      <c r="B22" s="11" t="s">
        <v>399</v>
      </c>
      <c r="C22" s="37" t="s">
        <v>400</v>
      </c>
      <c r="D22" s="18"/>
      <c r="E22" s="36" t="s">
        <v>128</v>
      </c>
      <c r="F22" s="13">
        <v>4234</v>
      </c>
      <c r="G22" s="13">
        <v>382</v>
      </c>
      <c r="H22" s="13"/>
      <c r="I22" s="13"/>
      <c r="J22" s="13">
        <f t="shared" si="0"/>
        <v>3852</v>
      </c>
      <c r="K22" s="14"/>
    </row>
    <row r="23" spans="2:13" ht="21.95" customHeight="1">
      <c r="B23" s="11"/>
      <c r="C23" s="10"/>
      <c r="E23" s="18"/>
    </row>
    <row r="24" spans="2:13" ht="21.95" customHeight="1">
      <c r="E24" s="21" t="s">
        <v>92</v>
      </c>
      <c r="F24" s="22">
        <f>SUM(F7:F23)</f>
        <v>74223</v>
      </c>
      <c r="G24" s="22">
        <f t="shared" ref="G24:J24" si="1">SUM(G7:G23)</f>
        <v>7156</v>
      </c>
      <c r="H24" s="22">
        <f t="shared" si="1"/>
        <v>0</v>
      </c>
      <c r="I24" s="22">
        <f t="shared" si="1"/>
        <v>4</v>
      </c>
      <c r="J24" s="22">
        <f t="shared" si="1"/>
        <v>67063</v>
      </c>
    </row>
    <row r="25" spans="2:13" ht="21.95" customHeight="1"/>
  </sheetData>
  <phoneticPr fontId="0" type="noConversion"/>
  <pageMargins left="0.11811023622047245" right="7.874015748031496E-2" top="0.59055118110236227" bottom="0.98425196850393704" header="0" footer="0"/>
  <pageSetup scale="9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M24"/>
  <sheetViews>
    <sheetView topLeftCell="A7" zoomScale="80" zoomScaleNormal="80" workbookViewId="0">
      <selection activeCell="H14" sqref="H14"/>
    </sheetView>
  </sheetViews>
  <sheetFormatPr baseColWidth="10" defaultRowHeight="12.75"/>
  <cols>
    <col min="1" max="1" width="1.7109375" style="76" customWidth="1"/>
    <col min="2" max="2" width="11.85546875" style="76" bestFit="1" customWidth="1"/>
    <col min="3" max="3" width="30.85546875" style="76" customWidth="1"/>
    <col min="4" max="4" width="5.140625" style="76" customWidth="1"/>
    <col min="5" max="5" width="16.42578125" style="76" customWidth="1"/>
    <col min="6" max="6" width="11.140625" style="76" customWidth="1"/>
    <col min="7" max="7" width="10" style="76" customWidth="1"/>
    <col min="8" max="8" width="8.85546875" style="76" customWidth="1"/>
    <col min="9" max="9" width="9.85546875" style="76" customWidth="1"/>
    <col min="10" max="10" width="11.42578125" style="76" customWidth="1"/>
    <col min="11" max="11" width="29.28515625" style="76" customWidth="1"/>
    <col min="12" max="16384" width="11.42578125" style="76"/>
  </cols>
  <sheetData>
    <row r="1" spans="2:13" ht="18">
      <c r="F1" s="96" t="s">
        <v>0</v>
      </c>
      <c r="G1" s="97"/>
      <c r="H1" s="97"/>
      <c r="I1" s="97"/>
      <c r="J1" s="97"/>
      <c r="K1" s="98" t="s">
        <v>1</v>
      </c>
    </row>
    <row r="2" spans="2:13" ht="15">
      <c r="F2" s="99" t="s">
        <v>96</v>
      </c>
      <c r="G2" s="97"/>
      <c r="H2" s="97"/>
      <c r="I2" s="97"/>
      <c r="J2" s="97"/>
      <c r="K2" s="100" t="str">
        <f>+O.PUB2!K2</f>
        <v>15 DE MAYO DE 2014</v>
      </c>
    </row>
    <row r="3" spans="2:13">
      <c r="F3" s="100" t="str">
        <f>'GOB1'!F3</f>
        <v>PRIMER QUINCENA DE MAYO DE 2014</v>
      </c>
      <c r="G3" s="97"/>
      <c r="H3" s="97"/>
      <c r="I3" s="97"/>
      <c r="J3" s="97"/>
    </row>
    <row r="4" spans="2:13">
      <c r="B4" s="101" t="s">
        <v>3</v>
      </c>
      <c r="C4" s="101" t="s">
        <v>4</v>
      </c>
      <c r="D4" s="101"/>
      <c r="E4" s="101" t="s">
        <v>124</v>
      </c>
      <c r="F4" s="102" t="s">
        <v>5</v>
      </c>
      <c r="G4" s="102" t="s">
        <v>245</v>
      </c>
      <c r="H4" s="103" t="s">
        <v>382</v>
      </c>
      <c r="I4" s="104" t="s">
        <v>231</v>
      </c>
      <c r="J4" s="102" t="s">
        <v>6</v>
      </c>
      <c r="K4" s="101" t="s">
        <v>7</v>
      </c>
    </row>
    <row r="5" spans="2:13" ht="24.95" customHeight="1">
      <c r="B5" s="77" t="s">
        <v>322</v>
      </c>
      <c r="C5" s="85" t="s">
        <v>302</v>
      </c>
      <c r="D5" s="105"/>
      <c r="E5" s="77" t="s">
        <v>148</v>
      </c>
      <c r="F5" s="30">
        <v>6865</v>
      </c>
      <c r="G5" s="30">
        <v>912</v>
      </c>
      <c r="H5" s="30"/>
      <c r="I5" s="106"/>
      <c r="J5" s="30">
        <f>F5-G5+H5-I5</f>
        <v>5953</v>
      </c>
      <c r="K5" s="75"/>
      <c r="M5" s="107"/>
    </row>
    <row r="6" spans="2:13" ht="24.95" customHeight="1">
      <c r="B6" s="77" t="s">
        <v>61</v>
      </c>
      <c r="C6" s="85" t="s">
        <v>62</v>
      </c>
      <c r="D6" s="105"/>
      <c r="E6" s="77" t="s">
        <v>130</v>
      </c>
      <c r="F6" s="30">
        <v>6000</v>
      </c>
      <c r="G6" s="30">
        <v>727</v>
      </c>
      <c r="H6" s="30"/>
      <c r="I6" s="106">
        <v>1</v>
      </c>
      <c r="J6" s="30">
        <f t="shared" ref="J6:J23" si="0">F6-G6+H6-I6</f>
        <v>5272</v>
      </c>
      <c r="K6" s="75"/>
      <c r="M6" s="107"/>
    </row>
    <row r="7" spans="2:13" ht="24.95" customHeight="1">
      <c r="B7" s="77" t="s">
        <v>9</v>
      </c>
      <c r="C7" s="108" t="s">
        <v>100</v>
      </c>
      <c r="D7" s="105"/>
      <c r="E7" s="77" t="s">
        <v>172</v>
      </c>
      <c r="F7" s="30">
        <v>4234</v>
      </c>
      <c r="G7" s="30">
        <v>382</v>
      </c>
      <c r="H7" s="30"/>
      <c r="I7" s="30">
        <v>0</v>
      </c>
      <c r="J7" s="30">
        <f t="shared" si="0"/>
        <v>3852</v>
      </c>
      <c r="K7" s="75"/>
      <c r="M7" s="107"/>
    </row>
    <row r="8" spans="2:13" ht="24.95" customHeight="1">
      <c r="B8" s="109" t="s">
        <v>170</v>
      </c>
      <c r="C8" s="74" t="s">
        <v>171</v>
      </c>
      <c r="D8" s="105"/>
      <c r="E8" s="77" t="s">
        <v>130</v>
      </c>
      <c r="F8" s="30">
        <v>4287</v>
      </c>
      <c r="G8" s="30">
        <v>391</v>
      </c>
      <c r="H8" s="30"/>
      <c r="I8" s="30">
        <v>0</v>
      </c>
      <c r="J8" s="30">
        <f t="shared" si="0"/>
        <v>3896</v>
      </c>
      <c r="K8" s="75"/>
      <c r="M8" s="107"/>
    </row>
    <row r="9" spans="2:13" ht="24.95" customHeight="1">
      <c r="B9" s="77" t="s">
        <v>99</v>
      </c>
      <c r="C9" s="85" t="s">
        <v>191</v>
      </c>
      <c r="D9" s="105"/>
      <c r="E9" s="77" t="s">
        <v>153</v>
      </c>
      <c r="F9" s="30">
        <v>4819</v>
      </c>
      <c r="G9" s="30">
        <v>486</v>
      </c>
      <c r="H9" s="30"/>
      <c r="I9" s="30">
        <v>0</v>
      </c>
      <c r="J9" s="30">
        <f t="shared" si="0"/>
        <v>4333</v>
      </c>
      <c r="K9" s="75"/>
      <c r="M9" s="107"/>
    </row>
    <row r="10" spans="2:13" ht="24.95" customHeight="1">
      <c r="B10" s="77" t="s">
        <v>323</v>
      </c>
      <c r="C10" s="85" t="s">
        <v>310</v>
      </c>
      <c r="D10" s="105"/>
      <c r="E10" s="77" t="s">
        <v>303</v>
      </c>
      <c r="F10" s="30">
        <v>3205</v>
      </c>
      <c r="G10" s="30">
        <v>116</v>
      </c>
      <c r="H10" s="30"/>
      <c r="I10" s="30"/>
      <c r="J10" s="30">
        <f t="shared" si="0"/>
        <v>3089</v>
      </c>
      <c r="K10" s="75"/>
      <c r="M10" s="107"/>
    </row>
    <row r="11" spans="2:13" ht="24.95" customHeight="1">
      <c r="B11" s="77" t="s">
        <v>64</v>
      </c>
      <c r="C11" s="85" t="s">
        <v>65</v>
      </c>
      <c r="D11" s="105"/>
      <c r="E11" s="77" t="s">
        <v>142</v>
      </c>
      <c r="F11" s="30">
        <v>4283</v>
      </c>
      <c r="G11" s="30">
        <v>390</v>
      </c>
      <c r="H11" s="30"/>
      <c r="I11" s="30">
        <v>0</v>
      </c>
      <c r="J11" s="30">
        <f t="shared" si="0"/>
        <v>3893</v>
      </c>
      <c r="K11" s="75"/>
      <c r="M11" s="107"/>
    </row>
    <row r="12" spans="2:13" ht="24.95" customHeight="1">
      <c r="B12" s="77" t="s">
        <v>66</v>
      </c>
      <c r="C12" s="85" t="s">
        <v>67</v>
      </c>
      <c r="D12" s="105"/>
      <c r="E12" s="77" t="s">
        <v>130</v>
      </c>
      <c r="F12" s="30">
        <v>4215</v>
      </c>
      <c r="G12" s="30">
        <v>379</v>
      </c>
      <c r="H12" s="30"/>
      <c r="I12" s="30">
        <v>0</v>
      </c>
      <c r="J12" s="30">
        <f t="shared" si="0"/>
        <v>3836</v>
      </c>
      <c r="K12" s="75"/>
      <c r="M12" s="107"/>
    </row>
    <row r="13" spans="2:13" ht="24.95" customHeight="1">
      <c r="B13" s="77"/>
      <c r="C13" s="85"/>
      <c r="D13" s="105"/>
      <c r="E13" s="77"/>
      <c r="F13" s="30"/>
      <c r="G13" s="30"/>
      <c r="H13" s="30"/>
      <c r="I13" s="30">
        <v>0</v>
      </c>
      <c r="J13" s="30">
        <f t="shared" si="0"/>
        <v>0</v>
      </c>
      <c r="K13" s="75"/>
      <c r="M13" s="107"/>
    </row>
    <row r="14" spans="2:13" ht="24.95" customHeight="1">
      <c r="B14" s="77" t="s">
        <v>434</v>
      </c>
      <c r="C14" s="85" t="s">
        <v>433</v>
      </c>
      <c r="D14" s="105"/>
      <c r="E14" s="77" t="s">
        <v>155</v>
      </c>
      <c r="F14" s="30">
        <v>2617</v>
      </c>
      <c r="G14" s="30">
        <v>17</v>
      </c>
      <c r="H14" s="30"/>
      <c r="I14" s="30">
        <v>0</v>
      </c>
      <c r="J14" s="30">
        <f t="shared" si="0"/>
        <v>2600</v>
      </c>
      <c r="K14" s="75"/>
      <c r="L14" s="110"/>
      <c r="M14" s="107"/>
    </row>
    <row r="15" spans="2:13" ht="24.95" customHeight="1">
      <c r="B15" s="77" t="s">
        <v>72</v>
      </c>
      <c r="C15" s="85" t="s">
        <v>73</v>
      </c>
      <c r="D15" s="105"/>
      <c r="E15" s="77" t="s">
        <v>155</v>
      </c>
      <c r="F15" s="30">
        <v>4215</v>
      </c>
      <c r="G15" s="30">
        <v>379</v>
      </c>
      <c r="H15" s="30"/>
      <c r="I15" s="30">
        <v>0</v>
      </c>
      <c r="J15" s="30">
        <f t="shared" si="0"/>
        <v>3836</v>
      </c>
      <c r="K15" s="75"/>
      <c r="M15" s="107"/>
    </row>
    <row r="16" spans="2:13" ht="24.95" customHeight="1">
      <c r="B16" s="77" t="s">
        <v>63</v>
      </c>
      <c r="C16" s="85" t="s">
        <v>101</v>
      </c>
      <c r="D16" s="105"/>
      <c r="E16" s="77" t="s">
        <v>156</v>
      </c>
      <c r="F16" s="30">
        <v>5238</v>
      </c>
      <c r="G16" s="30">
        <v>564</v>
      </c>
      <c r="H16" s="30"/>
      <c r="I16" s="30">
        <v>0</v>
      </c>
      <c r="J16" s="30">
        <f t="shared" si="0"/>
        <v>4674</v>
      </c>
      <c r="K16" s="75"/>
      <c r="M16" s="107"/>
    </row>
    <row r="17" spans="2:13" ht="24.95" customHeight="1">
      <c r="B17" s="77" t="s">
        <v>120</v>
      </c>
      <c r="C17" s="85" t="s">
        <v>102</v>
      </c>
      <c r="D17" s="105"/>
      <c r="E17" s="77" t="s">
        <v>158</v>
      </c>
      <c r="F17" s="30">
        <v>3907</v>
      </c>
      <c r="G17" s="30">
        <v>330</v>
      </c>
      <c r="H17" s="30"/>
      <c r="I17" s="30">
        <v>0</v>
      </c>
      <c r="J17" s="30">
        <f t="shared" si="0"/>
        <v>3577</v>
      </c>
      <c r="K17" s="75"/>
      <c r="M17" s="107"/>
    </row>
    <row r="18" spans="2:13" ht="21.95" customHeight="1">
      <c r="B18" s="109" t="s">
        <v>168</v>
      </c>
      <c r="C18" s="85" t="s">
        <v>167</v>
      </c>
      <c r="D18" s="105"/>
      <c r="E18" s="77" t="s">
        <v>169</v>
      </c>
      <c r="F18" s="30">
        <v>3907</v>
      </c>
      <c r="G18" s="30">
        <v>330</v>
      </c>
      <c r="H18" s="30"/>
      <c r="I18" s="30">
        <v>0</v>
      </c>
      <c r="J18" s="30">
        <f t="shared" si="0"/>
        <v>3577</v>
      </c>
      <c r="K18" s="75"/>
      <c r="M18" s="107"/>
    </row>
    <row r="19" spans="2:13" ht="21.95" customHeight="1">
      <c r="B19" s="85" t="s">
        <v>325</v>
      </c>
      <c r="C19" s="85" t="s">
        <v>324</v>
      </c>
      <c r="D19" s="105"/>
      <c r="E19" s="77" t="s">
        <v>157</v>
      </c>
      <c r="F19" s="30">
        <v>3356</v>
      </c>
      <c r="G19" s="30">
        <v>133</v>
      </c>
      <c r="H19" s="30"/>
      <c r="I19" s="30"/>
      <c r="J19" s="30">
        <f t="shared" si="0"/>
        <v>3223</v>
      </c>
      <c r="K19" s="75"/>
      <c r="M19" s="107"/>
    </row>
    <row r="20" spans="2:13" ht="21.95" customHeight="1">
      <c r="B20" s="109" t="s">
        <v>74</v>
      </c>
      <c r="C20" s="85" t="s">
        <v>75</v>
      </c>
      <c r="D20" s="105"/>
      <c r="E20" s="77" t="s">
        <v>159</v>
      </c>
      <c r="F20" s="30">
        <v>2118</v>
      </c>
      <c r="G20" s="30"/>
      <c r="H20" s="30">
        <v>66</v>
      </c>
      <c r="I20" s="30">
        <v>0</v>
      </c>
      <c r="J20" s="30">
        <f t="shared" si="0"/>
        <v>2184</v>
      </c>
      <c r="K20" s="75"/>
      <c r="M20" s="107"/>
    </row>
    <row r="21" spans="2:13" ht="21.95" customHeight="1">
      <c r="B21" s="77" t="s">
        <v>321</v>
      </c>
      <c r="C21" s="85" t="s">
        <v>311</v>
      </c>
      <c r="D21" s="105"/>
      <c r="E21" s="77" t="s">
        <v>159</v>
      </c>
      <c r="F21" s="30">
        <v>2118</v>
      </c>
      <c r="G21" s="30"/>
      <c r="H21" s="30">
        <v>66</v>
      </c>
      <c r="I21" s="30">
        <v>0</v>
      </c>
      <c r="J21" s="30">
        <f t="shared" si="0"/>
        <v>2184</v>
      </c>
      <c r="K21" s="75"/>
      <c r="M21" s="107"/>
    </row>
    <row r="22" spans="2:13" ht="24" customHeight="1">
      <c r="B22" s="77" t="s">
        <v>55</v>
      </c>
      <c r="C22" s="85" t="s">
        <v>56</v>
      </c>
      <c r="D22" s="105"/>
      <c r="E22" s="77" t="s">
        <v>160</v>
      </c>
      <c r="F22" s="30">
        <v>4564</v>
      </c>
      <c r="G22" s="30">
        <v>440</v>
      </c>
      <c r="H22" s="30">
        <v>0</v>
      </c>
      <c r="I22" s="30"/>
      <c r="J22" s="30">
        <f t="shared" si="0"/>
        <v>4124</v>
      </c>
      <c r="K22" s="75"/>
      <c r="M22" s="107"/>
    </row>
    <row r="23" spans="2:13" ht="15.75" customHeight="1">
      <c r="B23" s="77" t="s">
        <v>104</v>
      </c>
      <c r="C23" s="85" t="s">
        <v>103</v>
      </c>
      <c r="D23" s="105"/>
      <c r="E23" s="77" t="s">
        <v>133</v>
      </c>
      <c r="F23" s="30">
        <v>3465</v>
      </c>
      <c r="G23" s="30">
        <v>145</v>
      </c>
      <c r="H23" s="30"/>
      <c r="I23" s="30">
        <v>0</v>
      </c>
      <c r="J23" s="30">
        <f t="shared" si="0"/>
        <v>3320</v>
      </c>
      <c r="K23" s="75"/>
      <c r="M23" s="107"/>
    </row>
    <row r="24" spans="2:13">
      <c r="E24" s="111" t="s">
        <v>92</v>
      </c>
      <c r="F24" s="112">
        <f t="shared" ref="F24:I24" si="1">SUM(F5:F23)</f>
        <v>73413</v>
      </c>
      <c r="G24" s="112">
        <f t="shared" si="1"/>
        <v>6121</v>
      </c>
      <c r="H24" s="112">
        <f t="shared" si="1"/>
        <v>132</v>
      </c>
      <c r="I24" s="112">
        <f t="shared" si="1"/>
        <v>1</v>
      </c>
      <c r="J24" s="112">
        <f>SUM(J5:J23)</f>
        <v>67423</v>
      </c>
    </row>
  </sheetData>
  <phoneticPr fontId="0" type="noConversion"/>
  <pageMargins left="0.11811023622047245" right="7.874015748031496E-2" top="0.15748031496062992" bottom="0.19685039370078741" header="0" footer="0"/>
  <pageSetup scale="95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9"/>
  <sheetViews>
    <sheetView zoomScale="80" zoomScaleNormal="80" workbookViewId="0">
      <selection activeCell="L7" sqref="L7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3" ht="18">
      <c r="F1" s="1" t="s">
        <v>0</v>
      </c>
      <c r="G1" s="2"/>
      <c r="H1" s="2"/>
      <c r="I1" s="2"/>
      <c r="J1" s="2"/>
      <c r="K1" s="3" t="s">
        <v>1</v>
      </c>
    </row>
    <row r="2" spans="2:13" ht="15">
      <c r="F2" s="4" t="s">
        <v>96</v>
      </c>
      <c r="G2" s="2"/>
      <c r="H2" s="2"/>
      <c r="I2" s="2"/>
      <c r="J2" s="2"/>
      <c r="K2" s="23" t="str">
        <f>+O.PUB2!K2</f>
        <v>15 DE MAYO DE 2014</v>
      </c>
    </row>
    <row r="3" spans="2:13">
      <c r="F3" s="23" t="str">
        <f>'GOB1'!F3</f>
        <v>PRIMER QUINCENA DE MAYO DE 2014</v>
      </c>
      <c r="G3" s="2"/>
      <c r="H3" s="2"/>
      <c r="I3" s="2"/>
      <c r="J3" s="2"/>
    </row>
    <row r="4" spans="2:13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245</v>
      </c>
      <c r="H4" s="82" t="s">
        <v>382</v>
      </c>
      <c r="I4" s="53" t="s">
        <v>231</v>
      </c>
      <c r="J4" s="7" t="s">
        <v>6</v>
      </c>
      <c r="K4" s="6" t="s">
        <v>7</v>
      </c>
    </row>
    <row r="5" spans="2:13" ht="24.95" customHeight="1">
      <c r="B5" s="11"/>
      <c r="C5" s="32"/>
      <c r="D5" s="18"/>
      <c r="E5" s="11"/>
      <c r="F5" s="13"/>
      <c r="G5" s="13"/>
      <c r="H5" s="13"/>
      <c r="I5" s="13">
        <v>0</v>
      </c>
      <c r="J5" s="13">
        <f t="shared" ref="J5:J8" si="0">F5-G5+H5-I5</f>
        <v>0</v>
      </c>
      <c r="K5" s="14"/>
    </row>
    <row r="6" spans="2:13" ht="24.95" customHeight="1">
      <c r="B6" s="11" t="s">
        <v>372</v>
      </c>
      <c r="C6" s="10" t="s">
        <v>304</v>
      </c>
      <c r="D6" s="18"/>
      <c r="E6" s="11" t="s">
        <v>154</v>
      </c>
      <c r="F6" s="13">
        <v>8140</v>
      </c>
      <c r="G6" s="13">
        <v>1184</v>
      </c>
      <c r="H6" s="13"/>
      <c r="I6" s="13"/>
      <c r="J6" s="13">
        <f t="shared" si="0"/>
        <v>6956</v>
      </c>
      <c r="K6" s="14"/>
    </row>
    <row r="7" spans="2:13" ht="24.95" customHeight="1">
      <c r="B7" s="11" t="s">
        <v>216</v>
      </c>
      <c r="C7" s="10" t="s">
        <v>215</v>
      </c>
      <c r="D7" s="18"/>
      <c r="E7" s="11" t="s">
        <v>130</v>
      </c>
      <c r="F7" s="13">
        <v>4040</v>
      </c>
      <c r="G7" s="13">
        <v>351</v>
      </c>
      <c r="H7" s="13"/>
      <c r="I7" s="13">
        <v>0</v>
      </c>
      <c r="J7" s="13">
        <f t="shared" si="0"/>
        <v>3689</v>
      </c>
      <c r="K7" s="14"/>
      <c r="L7" s="24"/>
      <c r="M7" s="24"/>
    </row>
    <row r="8" spans="2:13" ht="24.95" customHeight="1">
      <c r="B8" s="11" t="s">
        <v>229</v>
      </c>
      <c r="C8" s="10" t="s">
        <v>228</v>
      </c>
      <c r="D8" s="18"/>
      <c r="E8" s="41" t="s">
        <v>227</v>
      </c>
      <c r="F8" s="13">
        <v>3324</v>
      </c>
      <c r="G8" s="13">
        <v>129</v>
      </c>
      <c r="H8" s="13"/>
      <c r="I8" s="13">
        <v>0</v>
      </c>
      <c r="J8" s="13">
        <f t="shared" si="0"/>
        <v>3195</v>
      </c>
      <c r="K8" s="14"/>
    </row>
    <row r="9" spans="2:13" ht="24.95" customHeight="1">
      <c r="E9" s="21" t="s">
        <v>92</v>
      </c>
      <c r="F9" s="22">
        <f>SUM(F5:F8)</f>
        <v>15504</v>
      </c>
      <c r="G9" s="22">
        <f>SUM(G5:G8)</f>
        <v>1664</v>
      </c>
      <c r="H9" s="22">
        <f>SUM(H5:H8)</f>
        <v>0</v>
      </c>
      <c r="I9" s="22">
        <f>SUM(I5:I8)</f>
        <v>0</v>
      </c>
      <c r="J9" s="22">
        <f>SUM(J5:J8)</f>
        <v>13840</v>
      </c>
    </row>
  </sheetData>
  <pageMargins left="0.11811023622047245" right="7.874015748031496E-2" top="0.15748031496062992" bottom="0.19685039370078741" header="0" footer="0"/>
  <pageSetup scale="96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tabColor rgb="FFFF0000"/>
    <pageSetUpPr fitToPage="1"/>
  </sheetPr>
  <dimension ref="A1:T33"/>
  <sheetViews>
    <sheetView tabSelected="1" topLeftCell="A7" zoomScale="80" zoomScaleNormal="80" workbookViewId="0">
      <selection activeCell="F28" sqref="F28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4.42578125" customWidth="1"/>
    <col min="7" max="7" width="13.42578125" customWidth="1"/>
    <col min="8" max="8" width="10" bestFit="1" customWidth="1"/>
    <col min="9" max="9" width="9.28515625" customWidth="1"/>
    <col min="10" max="10" width="13.140625" bestFit="1" customWidth="1"/>
    <col min="11" max="11" width="34.42578125" customWidth="1"/>
    <col min="12" max="12" width="5.5703125" bestFit="1" customWidth="1"/>
    <col min="13" max="13" width="10.140625" bestFit="1" customWidth="1"/>
    <col min="14" max="14" width="1.140625" customWidth="1"/>
    <col min="15" max="15" width="2" customWidth="1"/>
  </cols>
  <sheetData>
    <row r="1" spans="1:15" ht="18">
      <c r="A1" t="s">
        <v>244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15 DE MAYO DE 2014</v>
      </c>
    </row>
    <row r="3" spans="1:15">
      <c r="B3" s="11"/>
      <c r="C3" s="10"/>
      <c r="F3" s="23" t="str">
        <f>'GOB1'!F3</f>
        <v>PRIMER QUINCENA DE MAYO DE 2014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245</v>
      </c>
      <c r="H4" s="83" t="s">
        <v>382</v>
      </c>
      <c r="I4" s="53" t="s">
        <v>231</v>
      </c>
      <c r="J4" s="7" t="s">
        <v>6</v>
      </c>
      <c r="K4" s="6" t="s">
        <v>7</v>
      </c>
    </row>
    <row r="5" spans="1:15" ht="21.95" customHeight="1">
      <c r="B5" s="36" t="s">
        <v>335</v>
      </c>
      <c r="C5" s="12" t="s">
        <v>358</v>
      </c>
      <c r="D5" s="72"/>
      <c r="E5" s="36" t="s">
        <v>196</v>
      </c>
      <c r="F5" s="13">
        <v>6865</v>
      </c>
      <c r="G5" s="13">
        <v>912</v>
      </c>
      <c r="H5" s="13"/>
      <c r="I5" s="13"/>
      <c r="J5" s="13">
        <f>F5-G5+H5-I5</f>
        <v>5953</v>
      </c>
      <c r="K5" s="14"/>
      <c r="M5" s="95"/>
    </row>
    <row r="6" spans="1:15" ht="21.95" customHeight="1">
      <c r="B6" s="36" t="s">
        <v>105</v>
      </c>
      <c r="C6" s="12" t="s">
        <v>184</v>
      </c>
      <c r="D6" s="72"/>
      <c r="E6" s="36" t="s">
        <v>161</v>
      </c>
      <c r="F6" s="13">
        <v>6767</v>
      </c>
      <c r="G6" s="13">
        <v>891</v>
      </c>
      <c r="H6" s="13"/>
      <c r="I6" s="13">
        <v>0</v>
      </c>
      <c r="J6" s="13">
        <f t="shared" ref="J6:J27" si="0">F6-G6+H6-I6</f>
        <v>5876</v>
      </c>
      <c r="K6" s="14"/>
      <c r="M6" s="95"/>
    </row>
    <row r="7" spans="1:15" ht="21.95" customHeight="1">
      <c r="B7" s="36" t="s">
        <v>109</v>
      </c>
      <c r="C7" s="12" t="s">
        <v>108</v>
      </c>
      <c r="D7" s="72"/>
      <c r="E7" s="36" t="s">
        <v>161</v>
      </c>
      <c r="F7" s="13">
        <v>6767</v>
      </c>
      <c r="G7" s="13">
        <v>891</v>
      </c>
      <c r="H7" s="13"/>
      <c r="I7" s="13">
        <v>1</v>
      </c>
      <c r="J7" s="13">
        <f t="shared" si="0"/>
        <v>5875</v>
      </c>
      <c r="K7" s="14"/>
      <c r="M7" s="95"/>
      <c r="N7" s="13"/>
      <c r="O7" s="13"/>
    </row>
    <row r="8" spans="1:15" ht="21.95" customHeight="1">
      <c r="B8" s="36" t="s">
        <v>403</v>
      </c>
      <c r="C8" s="12" t="s">
        <v>404</v>
      </c>
      <c r="D8" s="72"/>
      <c r="E8" s="36" t="s">
        <v>405</v>
      </c>
      <c r="F8" s="13">
        <v>6551</v>
      </c>
      <c r="G8" s="13">
        <v>844</v>
      </c>
      <c r="H8" s="13"/>
      <c r="I8" s="13"/>
      <c r="J8" s="13">
        <f t="shared" si="0"/>
        <v>5707</v>
      </c>
      <c r="K8" s="14"/>
      <c r="M8" s="95"/>
      <c r="N8" s="10"/>
    </row>
    <row r="9" spans="1:15" ht="21.95" customHeight="1">
      <c r="B9" s="36" t="s">
        <v>76</v>
      </c>
      <c r="C9" s="12" t="s">
        <v>77</v>
      </c>
      <c r="D9" s="72"/>
      <c r="E9" s="36" t="s">
        <v>141</v>
      </c>
      <c r="F9" s="13">
        <v>4272</v>
      </c>
      <c r="G9" s="13">
        <v>388</v>
      </c>
      <c r="H9" s="13"/>
      <c r="I9" s="13">
        <v>0</v>
      </c>
      <c r="J9" s="13">
        <f t="shared" si="0"/>
        <v>3884</v>
      </c>
      <c r="K9" s="14"/>
      <c r="M9" s="95"/>
    </row>
    <row r="10" spans="1:15" ht="21.95" customHeight="1">
      <c r="B10" s="36" t="s">
        <v>78</v>
      </c>
      <c r="C10" s="12" t="s">
        <v>79</v>
      </c>
      <c r="D10" s="72"/>
      <c r="E10" s="36" t="s">
        <v>162</v>
      </c>
      <c r="F10" s="59">
        <v>4272</v>
      </c>
      <c r="G10" s="59">
        <v>388</v>
      </c>
      <c r="H10" s="13"/>
      <c r="I10" s="13">
        <v>0</v>
      </c>
      <c r="J10" s="13">
        <f t="shared" si="0"/>
        <v>3884</v>
      </c>
      <c r="K10" s="14"/>
      <c r="M10" s="95"/>
    </row>
    <row r="11" spans="1:15" ht="21.95" customHeight="1">
      <c r="B11" s="36" t="s">
        <v>82</v>
      </c>
      <c r="C11" s="12" t="s">
        <v>83</v>
      </c>
      <c r="D11" s="72"/>
      <c r="E11" s="36" t="s">
        <v>162</v>
      </c>
      <c r="F11" s="13">
        <v>4272</v>
      </c>
      <c r="G11" s="13">
        <v>388</v>
      </c>
      <c r="H11" s="13"/>
      <c r="I11" s="13">
        <v>0</v>
      </c>
      <c r="J11" s="13">
        <f t="shared" si="0"/>
        <v>3884</v>
      </c>
      <c r="K11" s="14"/>
      <c r="M11" s="95"/>
    </row>
    <row r="12" spans="1:15" ht="21.95" customHeight="1">
      <c r="B12" s="36" t="s">
        <v>26</v>
      </c>
      <c r="C12" s="12" t="s">
        <v>27</v>
      </c>
      <c r="D12" s="72"/>
      <c r="E12" s="36" t="s">
        <v>141</v>
      </c>
      <c r="F12" s="13">
        <v>3569</v>
      </c>
      <c r="G12" s="13">
        <v>174</v>
      </c>
      <c r="H12" s="13"/>
      <c r="I12" s="13">
        <v>0</v>
      </c>
      <c r="J12" s="13">
        <f t="shared" si="0"/>
        <v>3395</v>
      </c>
      <c r="K12" s="14"/>
      <c r="M12" s="95"/>
    </row>
    <row r="13" spans="1:15" ht="21.95" customHeight="1">
      <c r="B13" s="36" t="s">
        <v>80</v>
      </c>
      <c r="C13" s="12" t="s">
        <v>81</v>
      </c>
      <c r="D13" s="72"/>
      <c r="E13" s="36" t="s">
        <v>162</v>
      </c>
      <c r="F13" s="13">
        <v>2434</v>
      </c>
      <c r="G13" s="13"/>
      <c r="H13" s="13">
        <v>3</v>
      </c>
      <c r="I13" s="13">
        <v>0</v>
      </c>
      <c r="J13" s="13">
        <f t="shared" si="0"/>
        <v>2437</v>
      </c>
      <c r="K13" s="14"/>
      <c r="M13" s="95"/>
    </row>
    <row r="14" spans="1:15" ht="21.95" customHeight="1">
      <c r="B14" s="36" t="s">
        <v>107</v>
      </c>
      <c r="C14" s="12" t="s">
        <v>106</v>
      </c>
      <c r="D14" s="72"/>
      <c r="E14" s="36" t="s">
        <v>133</v>
      </c>
      <c r="F14" s="13">
        <v>3465</v>
      </c>
      <c r="G14" s="13">
        <v>145</v>
      </c>
      <c r="H14" s="13"/>
      <c r="I14" s="13">
        <v>0</v>
      </c>
      <c r="J14" s="13">
        <f t="shared" si="0"/>
        <v>3320</v>
      </c>
      <c r="K14" s="14"/>
      <c r="M14" s="95"/>
    </row>
    <row r="15" spans="1:15" ht="21.95" customHeight="1">
      <c r="B15" s="12" t="s">
        <v>217</v>
      </c>
      <c r="C15" s="12" t="s">
        <v>174</v>
      </c>
      <c r="D15" s="72"/>
      <c r="E15" s="36" t="s">
        <v>176</v>
      </c>
      <c r="F15" s="13">
        <v>4272</v>
      </c>
      <c r="G15" s="13">
        <v>388</v>
      </c>
      <c r="H15" s="13"/>
      <c r="I15" s="13">
        <v>0</v>
      </c>
      <c r="J15" s="13">
        <f t="shared" si="0"/>
        <v>3884</v>
      </c>
      <c r="K15" s="14"/>
      <c r="M15" s="95"/>
    </row>
    <row r="16" spans="1:15" ht="21.95" customHeight="1">
      <c r="B16" s="36" t="s">
        <v>218</v>
      </c>
      <c r="C16" s="12" t="s">
        <v>175</v>
      </c>
      <c r="D16" s="72"/>
      <c r="E16" s="36" t="s">
        <v>176</v>
      </c>
      <c r="F16" s="13">
        <v>4272</v>
      </c>
      <c r="G16" s="13">
        <v>388</v>
      </c>
      <c r="H16" s="13"/>
      <c r="I16" s="13">
        <v>0</v>
      </c>
      <c r="J16" s="13">
        <f t="shared" si="0"/>
        <v>3884</v>
      </c>
      <c r="K16" s="14"/>
      <c r="M16" s="95"/>
    </row>
    <row r="17" spans="2:20" ht="21.95" customHeight="1">
      <c r="B17" s="36" t="s">
        <v>84</v>
      </c>
      <c r="C17" s="12" t="s">
        <v>85</v>
      </c>
      <c r="D17" s="72"/>
      <c r="E17" s="36" t="s">
        <v>163</v>
      </c>
      <c r="F17" s="13">
        <v>2996</v>
      </c>
      <c r="G17" s="13">
        <v>73</v>
      </c>
      <c r="H17" s="13"/>
      <c r="I17" s="13">
        <v>0</v>
      </c>
      <c r="J17" s="13">
        <f t="shared" si="0"/>
        <v>2923</v>
      </c>
      <c r="K17" s="14"/>
      <c r="M17" s="95"/>
    </row>
    <row r="18" spans="2:20" ht="21.95" customHeight="1">
      <c r="B18" s="36" t="s">
        <v>357</v>
      </c>
      <c r="C18" s="12" t="s">
        <v>312</v>
      </c>
      <c r="D18" s="72"/>
      <c r="E18" s="36" t="s">
        <v>242</v>
      </c>
      <c r="F18" s="13">
        <f>11476/2</f>
        <v>5738</v>
      </c>
      <c r="G18" s="13">
        <f>1342/2</f>
        <v>671</v>
      </c>
      <c r="H18" s="13"/>
      <c r="I18" s="13"/>
      <c r="J18" s="13">
        <f t="shared" si="0"/>
        <v>5067</v>
      </c>
      <c r="K18" s="14"/>
      <c r="M18" s="95"/>
    </row>
    <row r="19" spans="2:20" ht="21.95" customHeight="1">
      <c r="B19" s="36" t="s">
        <v>346</v>
      </c>
      <c r="C19" s="12" t="s">
        <v>315</v>
      </c>
      <c r="D19" s="72"/>
      <c r="E19" s="36" t="s">
        <v>307</v>
      </c>
      <c r="F19" s="13">
        <v>6865</v>
      </c>
      <c r="G19" s="13">
        <v>912</v>
      </c>
      <c r="H19" s="13"/>
      <c r="I19" s="13"/>
      <c r="J19" s="13">
        <f t="shared" si="0"/>
        <v>5953</v>
      </c>
      <c r="K19" s="14"/>
      <c r="M19" s="95"/>
    </row>
    <row r="20" spans="2:20" ht="21.95" customHeight="1">
      <c r="B20" s="36" t="s">
        <v>347</v>
      </c>
      <c r="C20" s="12" t="s">
        <v>305</v>
      </c>
      <c r="D20" s="72"/>
      <c r="E20" s="36" t="s">
        <v>164</v>
      </c>
      <c r="F20" s="13">
        <v>4818</v>
      </c>
      <c r="G20" s="13">
        <v>486</v>
      </c>
      <c r="H20" s="13"/>
      <c r="I20" s="13"/>
      <c r="J20" s="13">
        <f t="shared" si="0"/>
        <v>4332</v>
      </c>
      <c r="K20" s="14"/>
      <c r="M20" s="95"/>
    </row>
    <row r="21" spans="2:20" ht="21.95" customHeight="1">
      <c r="B21" s="11" t="s">
        <v>98</v>
      </c>
      <c r="C21" s="10" t="s">
        <v>8</v>
      </c>
      <c r="D21" s="18"/>
      <c r="E21" s="92" t="s">
        <v>128</v>
      </c>
      <c r="F21" s="13">
        <v>4234</v>
      </c>
      <c r="G21" s="13">
        <v>382</v>
      </c>
      <c r="H21" s="13"/>
      <c r="I21" s="13"/>
      <c r="J21" s="13">
        <f t="shared" si="0"/>
        <v>3852</v>
      </c>
      <c r="K21" s="14"/>
      <c r="M21" s="95"/>
    </row>
    <row r="22" spans="2:20" ht="21.95" customHeight="1">
      <c r="B22" s="36" t="s">
        <v>401</v>
      </c>
      <c r="C22" s="12" t="s">
        <v>402</v>
      </c>
      <c r="D22" s="72"/>
      <c r="E22" s="36" t="s">
        <v>128</v>
      </c>
      <c r="F22" s="13">
        <v>4234</v>
      </c>
      <c r="G22" s="13">
        <v>382</v>
      </c>
      <c r="H22" s="13"/>
      <c r="I22" s="13"/>
      <c r="J22" s="13">
        <f t="shared" si="0"/>
        <v>3852</v>
      </c>
      <c r="K22" s="14"/>
      <c r="M22" s="95"/>
    </row>
    <row r="23" spans="2:20" ht="21.95" customHeight="1">
      <c r="B23" s="36" t="s">
        <v>326</v>
      </c>
      <c r="C23" s="74" t="s">
        <v>313</v>
      </c>
      <c r="D23" s="72"/>
      <c r="E23" s="36" t="s">
        <v>197</v>
      </c>
      <c r="F23" s="13">
        <v>6865</v>
      </c>
      <c r="G23" s="13">
        <v>912</v>
      </c>
      <c r="H23" s="13"/>
      <c r="I23" s="13"/>
      <c r="J23" s="13">
        <f t="shared" si="0"/>
        <v>5953</v>
      </c>
      <c r="K23" s="14"/>
      <c r="M23" s="95"/>
    </row>
    <row r="24" spans="2:20" ht="21.95" customHeight="1">
      <c r="B24" s="36" t="s">
        <v>390</v>
      </c>
      <c r="C24" s="12" t="s">
        <v>389</v>
      </c>
      <c r="D24" s="72"/>
      <c r="E24" s="36" t="s">
        <v>306</v>
      </c>
      <c r="F24" s="13">
        <v>4166</v>
      </c>
      <c r="G24" s="13">
        <v>371</v>
      </c>
      <c r="H24" s="13"/>
      <c r="I24" s="13"/>
      <c r="J24" s="13">
        <f t="shared" si="0"/>
        <v>3795</v>
      </c>
      <c r="K24" s="14"/>
      <c r="M24" s="95"/>
    </row>
    <row r="25" spans="2:20" ht="21.95" customHeight="1">
      <c r="B25" s="36" t="s">
        <v>320</v>
      </c>
      <c r="C25" s="12" t="s">
        <v>319</v>
      </c>
      <c r="D25" s="72"/>
      <c r="E25" s="36" t="s">
        <v>128</v>
      </c>
      <c r="F25" s="13">
        <v>4234</v>
      </c>
      <c r="G25" s="13">
        <v>382</v>
      </c>
      <c r="H25" s="13"/>
      <c r="I25" s="13"/>
      <c r="J25" s="13">
        <f t="shared" si="0"/>
        <v>3852</v>
      </c>
      <c r="K25" s="14"/>
      <c r="M25" s="95"/>
    </row>
    <row r="26" spans="2:20" ht="21.95" customHeight="1">
      <c r="B26" s="36" t="s">
        <v>344</v>
      </c>
      <c r="C26" s="12" t="s">
        <v>314</v>
      </c>
      <c r="D26" s="72"/>
      <c r="E26" s="36" t="s">
        <v>198</v>
      </c>
      <c r="F26" s="13">
        <v>4819</v>
      </c>
      <c r="G26" s="13">
        <v>486</v>
      </c>
      <c r="H26" s="13"/>
      <c r="I26" s="13"/>
      <c r="J26" s="13">
        <f t="shared" si="0"/>
        <v>4333</v>
      </c>
      <c r="K26" s="14"/>
      <c r="M26" s="95"/>
    </row>
    <row r="27" spans="2:20" ht="21.95" customHeight="1">
      <c r="B27" s="36" t="s">
        <v>343</v>
      </c>
      <c r="C27" s="12" t="s">
        <v>342</v>
      </c>
      <c r="D27" s="72"/>
      <c r="E27" s="36" t="s">
        <v>345</v>
      </c>
      <c r="F27" s="13">
        <v>4191</v>
      </c>
      <c r="G27" s="13">
        <v>399</v>
      </c>
      <c r="H27" s="13"/>
      <c r="I27" s="13"/>
      <c r="J27" s="13">
        <f t="shared" si="0"/>
        <v>3792</v>
      </c>
      <c r="K27" s="14"/>
      <c r="M27" s="95"/>
      <c r="Q27" s="24"/>
      <c r="T27" s="24"/>
    </row>
    <row r="28" spans="2:20">
      <c r="K28" s="43"/>
    </row>
    <row r="29" spans="2:20">
      <c r="E29" s="21" t="s">
        <v>92</v>
      </c>
      <c r="F29" s="40">
        <f>SUM(F5:F28)</f>
        <v>110938</v>
      </c>
      <c r="G29" s="40">
        <f>SUM(G5:G28)</f>
        <v>11253</v>
      </c>
      <c r="H29" s="40">
        <f>SUM(H5:H28)</f>
        <v>3</v>
      </c>
      <c r="I29" s="40">
        <f>SUM(I5:I28)</f>
        <v>1</v>
      </c>
      <c r="J29" s="40">
        <f>SUM(J5:J28)</f>
        <v>99687</v>
      </c>
    </row>
    <row r="31" spans="2:20">
      <c r="B31" s="11"/>
      <c r="C31" s="10"/>
      <c r="D31" s="12"/>
      <c r="E31" s="18"/>
      <c r="F31" s="13"/>
      <c r="G31" s="13"/>
      <c r="H31" s="13"/>
      <c r="I31" s="13"/>
      <c r="J31" s="13"/>
    </row>
    <row r="33" spans="2:3">
      <c r="B33" s="11"/>
      <c r="C33" s="10"/>
    </row>
  </sheetData>
  <phoneticPr fontId="0" type="noConversion"/>
  <pageMargins left="0.11811023622047245" right="0.11811023622047245" top="0.19685039370078741" bottom="0.19685039370078741" header="0" footer="0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2014-04-28T14:46:35Z</cp:lastPrinted>
  <dcterms:created xsi:type="dcterms:W3CDTF">2004-03-09T14:35:28Z</dcterms:created>
  <dcterms:modified xsi:type="dcterms:W3CDTF">2014-05-13T14:26:11Z</dcterms:modified>
</cp:coreProperties>
</file>