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odri\Downloads\DESCARGAS COMPU NEGRA\"/>
    </mc:Choice>
  </mc:AlternateContent>
  <xr:revisionPtr revIDLastSave="0" documentId="13_ncr:1_{E0405B44-56B3-4BA0-BF75-5DC6E21E7CB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_FilterDatabase" localSheetId="0" hidden="1">Hoja1!$D$1:$D$45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4" i="1" l="1"/>
  <c r="I43" i="1"/>
  <c r="E42" i="1"/>
  <c r="I42" i="1" s="1"/>
  <c r="E41" i="1"/>
  <c r="I41" i="1" s="1"/>
  <c r="I40" i="1"/>
  <c r="I39" i="1"/>
  <c r="E38" i="1"/>
  <c r="I38" i="1" s="1"/>
  <c r="I37" i="1"/>
  <c r="I36" i="1"/>
  <c r="I35" i="1"/>
  <c r="I34" i="1"/>
  <c r="I33" i="1"/>
  <c r="E33" i="1"/>
  <c r="I32" i="1"/>
  <c r="E31" i="1"/>
  <c r="I31" i="1" s="1"/>
  <c r="I30" i="1"/>
  <c r="I29" i="1"/>
  <c r="I28" i="1"/>
  <c r="E27" i="1"/>
  <c r="I27" i="1" s="1"/>
  <c r="I26" i="1"/>
  <c r="I25" i="1"/>
  <c r="I24" i="1"/>
  <c r="I23" i="1"/>
  <c r="I22" i="1"/>
  <c r="I21" i="1"/>
  <c r="H20" i="1"/>
  <c r="E20" i="1"/>
  <c r="I19" i="1"/>
  <c r="E18" i="1"/>
  <c r="I18" i="1" s="1"/>
  <c r="I17" i="1"/>
  <c r="I16" i="1"/>
  <c r="E16" i="1"/>
  <c r="I15" i="1"/>
  <c r="I14" i="1"/>
  <c r="I13" i="1"/>
  <c r="I20" i="1" l="1"/>
  <c r="I45" i="1"/>
  <c r="H45" i="1"/>
  <c r="G45" i="1"/>
  <c r="F45" i="1"/>
  <c r="E45" i="1"/>
</calcChain>
</file>

<file path=xl/sharedStrings.xml><?xml version="1.0" encoding="utf-8"?>
<sst xmlns="http://schemas.openxmlformats.org/spreadsheetml/2006/main" count="110" uniqueCount="72">
  <si>
    <t xml:space="preserve">  </t>
  </si>
  <si>
    <t>MUNICIPIO IXTLAHUACAN DEL RIO, JALISCO.</t>
  </si>
  <si>
    <t xml:space="preserve">FECHA </t>
  </si>
  <si>
    <t>NOMINA DE SUELDOS A JUBILADOS</t>
  </si>
  <si>
    <t>NOMBRE</t>
  </si>
  <si>
    <t>NOMBRAMIENTO</t>
  </si>
  <si>
    <t>SUELDO</t>
  </si>
  <si>
    <t>ISR</t>
  </si>
  <si>
    <t>SUBSIDIO</t>
  </si>
  <si>
    <t>IMSS</t>
  </si>
  <si>
    <t>NETO</t>
  </si>
  <si>
    <t>FIRMA</t>
  </si>
  <si>
    <t xml:space="preserve">ALVAREZ LOPEZ MANUEL </t>
  </si>
  <si>
    <t>AYUDANTE DE OBRA</t>
  </si>
  <si>
    <t>_________________________</t>
  </si>
  <si>
    <t>CHOFER</t>
  </si>
  <si>
    <t xml:space="preserve">CARBAJAL MERCADO GENARO </t>
  </si>
  <si>
    <t>CHOFER DE CAMION DE BASURA</t>
  </si>
  <si>
    <t xml:space="preserve">CASTRO DELGADO MANUEL </t>
  </si>
  <si>
    <t xml:space="preserve">FONTANERO </t>
  </si>
  <si>
    <t xml:space="preserve">ESTEVEZ PLASCENCIA NICANOR </t>
  </si>
  <si>
    <t xml:space="preserve">AGUA POTABLE </t>
  </si>
  <si>
    <t xml:space="preserve">GONZALEZ MORA J. ISABEL </t>
  </si>
  <si>
    <t>AUX. ASEO PUB.</t>
  </si>
  <si>
    <t xml:space="preserve">GONZALEZ REYNOSO JOSE LUIS </t>
  </si>
  <si>
    <t xml:space="preserve">GUTIERREZ PLASCENCIA ROBERTO </t>
  </si>
  <si>
    <t>AUX TECNICO</t>
  </si>
  <si>
    <t xml:space="preserve">LIMON MARTINEZ SALVADOR </t>
  </si>
  <si>
    <t>ENC. SANITARIOS</t>
  </si>
  <si>
    <t>LOPEZ LOZA RUBEN</t>
  </si>
  <si>
    <t xml:space="preserve">MARTINEZ ALVAREZ RIGOBERTO </t>
  </si>
  <si>
    <t xml:space="preserve">MARTINEZ PULIDO MARIA TRINIDAD </t>
  </si>
  <si>
    <t>JARDINERA</t>
  </si>
  <si>
    <t xml:space="preserve">OLMOS GALLEGOS MEREGILDO </t>
  </si>
  <si>
    <t>PACHECO VAZQUEZ HONORATO</t>
  </si>
  <si>
    <t>ENCARGADO DEL VIVERO</t>
  </si>
  <si>
    <t xml:space="preserve">PINTO MARTINEZ MONICO </t>
  </si>
  <si>
    <t>EMPEDRADOR</t>
  </si>
  <si>
    <t xml:space="preserve">RAMIREZ RUELAS ARTURO </t>
  </si>
  <si>
    <t xml:space="preserve">SALDAÑA MERCADO RAUL </t>
  </si>
  <si>
    <t>OPERADOR RETROEXCAVADORA JCV</t>
  </si>
  <si>
    <t>SANDOVAL PINTO JORGE</t>
  </si>
  <si>
    <t>RECAUDADOR</t>
  </si>
  <si>
    <t xml:space="preserve">VAZQUEZ MACIAS FRANCISCO </t>
  </si>
  <si>
    <t xml:space="preserve">YAÑEZ HERRERA JUAN MANUEL </t>
  </si>
  <si>
    <t>AUXILIAR DE INTENDENCIA A</t>
  </si>
  <si>
    <t>SUMAS</t>
  </si>
  <si>
    <t>ADMINISTRACIÓN 2018-2021</t>
  </si>
  <si>
    <t xml:space="preserve">ALATORRE GOMEZ FRANCISCO JAVIER </t>
  </si>
  <si>
    <t>FONTANERO</t>
  </si>
  <si>
    <t xml:space="preserve">CARBAJAL HERNANDEZ ROBERTO </t>
  </si>
  <si>
    <t>CUADRILLA AGUA POTABLE Y ALCAN</t>
  </si>
  <si>
    <t xml:space="preserve">SANCHEZ SANDOVAL SILVIA </t>
  </si>
  <si>
    <t>SECRETARIA B</t>
  </si>
  <si>
    <t xml:space="preserve">CARRILLO VILLALOBOS ISA </t>
  </si>
  <si>
    <t>AUXILIAR DE ASEO</t>
  </si>
  <si>
    <t xml:space="preserve">GONZALEZ ROCHA MANUEL </t>
  </si>
  <si>
    <t>AUX DE MECANICO</t>
  </si>
  <si>
    <t xml:space="preserve">MUÑOZ QUEZADA JAIME </t>
  </si>
  <si>
    <t>AUXILIAR</t>
  </si>
  <si>
    <t>POLICIA DE LINEA</t>
  </si>
  <si>
    <t xml:space="preserve">CASILLAS CRUZ SALVADOR </t>
  </si>
  <si>
    <t>AUX DE CEMENTERIOS</t>
  </si>
  <si>
    <t xml:space="preserve">SANCHEZ VELIZ MAURO </t>
  </si>
  <si>
    <t>UNIDAD DE APREMIOS</t>
  </si>
  <si>
    <t xml:space="preserve">REYNA REYES JOSE DE JESUS </t>
  </si>
  <si>
    <t>UNIDAD DE CEMENTERIOS</t>
  </si>
  <si>
    <t xml:space="preserve">CRUZ ULLOA RAFAEL </t>
  </si>
  <si>
    <t>INGENIERO AUX A</t>
  </si>
  <si>
    <t xml:space="preserve">LOPEZ LOZA JOSE JAVIER </t>
  </si>
  <si>
    <t>30 DE JUNIO DEL 2021</t>
  </si>
  <si>
    <t>SEGUNDA QUINCENA DEL MES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</si>
</sst>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2" borderId="0" xfId="0" applyFill="1"/>
    <xf numFmtId="0" fontId="2" fillId="2" borderId="0" xfId="0" applyFont="1" applyFill="1"/>
    <xf numFmtId="43" fontId="3" fillId="2" borderId="0" xfId="1" applyFont="1" applyFill="1" applyAlignment="1">
      <alignment horizontal="center"/>
    </xf>
    <xf numFmtId="43" fontId="2" fillId="2" borderId="0" xfId="1" applyFont="1" applyFill="1"/>
    <xf numFmtId="0" fontId="2" fillId="2" borderId="0" xfId="0" applyFont="1" applyFill="1" applyAlignment="1">
      <alignment horizontal="center"/>
    </xf>
    <xf numFmtId="43" fontId="4" fillId="2" borderId="0" xfId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9" fillId="2" borderId="0" xfId="0" applyFont="1" applyFill="1"/>
    <xf numFmtId="43" fontId="2" fillId="0" borderId="1" xfId="1" applyFont="1" applyFill="1" applyBorder="1" applyAlignment="1">
      <alignment horizontal="center"/>
    </xf>
    <xf numFmtId="43" fontId="2" fillId="0" borderId="1" xfId="1" applyFont="1" applyFill="1" applyBorder="1"/>
    <xf numFmtId="43" fontId="6" fillId="0" borderId="1" xfId="1" applyFont="1" applyFill="1" applyBorder="1"/>
    <xf numFmtId="0" fontId="6" fillId="0" borderId="1" xfId="0" applyFont="1" applyBorder="1"/>
    <xf numFmtId="43" fontId="6" fillId="0" borderId="1" xfId="1" applyFont="1" applyBorder="1"/>
    <xf numFmtId="43" fontId="7" fillId="0" borderId="1" xfId="1" applyFont="1" applyFill="1" applyBorder="1"/>
    <xf numFmtId="43" fontId="2" fillId="0" borderId="1" xfId="1" applyFont="1" applyBorder="1"/>
    <xf numFmtId="0" fontId="9" fillId="0" borderId="1" xfId="0" applyFont="1" applyFill="1" applyBorder="1" applyAlignment="1">
      <alignment horizontal="center"/>
    </xf>
    <xf numFmtId="43" fontId="9" fillId="0" borderId="1" xfId="1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3" fontId="8" fillId="0" borderId="1" xfId="1" applyFont="1" applyFill="1" applyBorder="1"/>
    <xf numFmtId="0" fontId="2" fillId="2" borderId="0" xfId="0" applyFont="1" applyFill="1" applyAlignment="1">
      <alignment wrapText="1"/>
    </xf>
    <xf numFmtId="0" fontId="9" fillId="0" borderId="1" xfId="0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8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right"/>
    </xf>
    <xf numFmtId="0" fontId="8" fillId="0" borderId="1" xfId="0" applyFont="1" applyBorder="1" applyAlignment="1">
      <alignment horizontal="center" wrapText="1"/>
    </xf>
    <xf numFmtId="0" fontId="0" fillId="0" borderId="1" xfId="0" applyBorder="1"/>
    <xf numFmtId="0" fontId="6" fillId="0" borderId="1" xfId="0" applyFont="1" applyBorder="1" applyAlignment="1">
      <alignment horizontal="left"/>
    </xf>
    <xf numFmtId="43" fontId="0" fillId="0" borderId="1" xfId="0" applyNumberFormat="1" applyBorder="1"/>
    <xf numFmtId="164" fontId="0" fillId="0" borderId="1" xfId="0" applyNumberFormat="1" applyBorder="1"/>
    <xf numFmtId="0" fontId="8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 wrapText="1"/>
    </xf>
    <xf numFmtId="0" fontId="9" fillId="0" borderId="3" xfId="0" applyFont="1" applyBorder="1"/>
    <xf numFmtId="164" fontId="9" fillId="0" borderId="3" xfId="0" applyNumberFormat="1" applyFont="1" applyBorder="1"/>
    <xf numFmtId="0" fontId="10" fillId="2" borderId="0" xfId="2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723901</xdr:colOff>
      <xdr:row>1</xdr:row>
      <xdr:rowOff>47625</xdr:rowOff>
    </xdr:from>
    <xdr:to>
      <xdr:col>3</xdr:col>
      <xdr:colOff>695326</xdr:colOff>
      <xdr:row>5</xdr:row>
      <xdr:rowOff>65605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1" y="238125"/>
          <a:ext cx="2933700" cy="779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tabSelected="1" workbookViewId="0">
      <selection activeCell="O12" sqref="O12"/>
    </sheetView>
  </sheetViews>
  <sheetFormatPr baseColWidth="10" defaultRowHeight="15" x14ac:dyDescent="0.25"/>
  <cols>
    <col min="1" max="1" width="11.42578125" style="1"/>
    <col min="2" max="2" width="31.85546875" style="1" bestFit="1" customWidth="1"/>
    <col min="3" max="3" width="1.140625" style="1" customWidth="1"/>
    <col min="4" max="4" width="20.42578125" style="23" customWidth="1"/>
    <col min="5" max="5" width="11.42578125" style="1"/>
    <col min="6" max="8" width="10.140625" style="1" customWidth="1"/>
    <col min="9" max="9" width="11.42578125" style="1"/>
    <col min="10" max="10" width="26.42578125" style="1" bestFit="1" customWidth="1"/>
    <col min="11" max="16384" width="11.42578125" style="1"/>
  </cols>
  <sheetData>
    <row r="1" spans="1:10" x14ac:dyDescent="0.25">
      <c r="A1" s="42" t="s">
        <v>47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</row>
    <row r="4" spans="1:10" x14ac:dyDescent="0.25">
      <c r="A4" s="42"/>
      <c r="B4" s="42"/>
      <c r="C4" s="42"/>
      <c r="D4" s="42"/>
      <c r="E4" s="42"/>
      <c r="F4" s="42"/>
      <c r="G4" s="42"/>
      <c r="H4" s="42"/>
      <c r="I4" s="42"/>
      <c r="J4" s="42"/>
    </row>
    <row r="5" spans="1:10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</row>
    <row r="8" spans="1:10" ht="18" x14ac:dyDescent="0.25">
      <c r="A8" s="2" t="s">
        <v>0</v>
      </c>
      <c r="B8" s="2"/>
      <c r="C8" s="2"/>
      <c r="D8" s="21"/>
      <c r="E8" s="3" t="s">
        <v>1</v>
      </c>
      <c r="F8" s="4"/>
      <c r="G8" s="4"/>
      <c r="H8" s="4"/>
      <c r="I8" s="4"/>
      <c r="J8" s="5" t="s">
        <v>2</v>
      </c>
    </row>
    <row r="9" spans="1:10" x14ac:dyDescent="0.25">
      <c r="A9" s="2"/>
      <c r="B9" s="2"/>
      <c r="C9" s="2"/>
      <c r="D9" s="21"/>
      <c r="E9" s="6" t="s">
        <v>3</v>
      </c>
      <c r="F9" s="4"/>
      <c r="G9" s="4"/>
      <c r="H9" s="4"/>
      <c r="I9" s="4"/>
      <c r="J9" s="7" t="s">
        <v>70</v>
      </c>
    </row>
    <row r="10" spans="1:10" x14ac:dyDescent="0.25">
      <c r="A10" s="2"/>
      <c r="B10" s="8"/>
      <c r="C10" s="2"/>
      <c r="D10" s="21"/>
      <c r="E10" s="7" t="s">
        <v>71</v>
      </c>
      <c r="F10" s="4"/>
      <c r="G10" s="4"/>
      <c r="H10" s="4"/>
      <c r="I10" s="4"/>
      <c r="J10" s="2"/>
    </row>
    <row r="11" spans="1:10" x14ac:dyDescent="0.25">
      <c r="A11" s="2"/>
      <c r="B11" s="8"/>
      <c r="C11" s="2"/>
      <c r="D11" s="21"/>
      <c r="E11" s="7"/>
      <c r="F11" s="4"/>
      <c r="G11" s="4"/>
      <c r="H11" s="4"/>
      <c r="I11" s="4"/>
      <c r="J11" s="2"/>
    </row>
    <row r="12" spans="1:10" ht="26.25" x14ac:dyDescent="0.25">
      <c r="A12" s="2"/>
      <c r="B12" s="17" t="s">
        <v>4</v>
      </c>
      <c r="C12" s="17"/>
      <c r="D12" s="22" t="s">
        <v>5</v>
      </c>
      <c r="E12" s="18" t="s">
        <v>6</v>
      </c>
      <c r="F12" s="18" t="s">
        <v>7</v>
      </c>
      <c r="G12" s="18" t="s">
        <v>8</v>
      </c>
      <c r="H12" s="18" t="s">
        <v>9</v>
      </c>
      <c r="I12" s="18" t="s">
        <v>10</v>
      </c>
      <c r="J12" s="19" t="s">
        <v>11</v>
      </c>
    </row>
    <row r="13" spans="1:10" x14ac:dyDescent="0.25">
      <c r="A13" s="2"/>
      <c r="B13" s="24" t="s">
        <v>48</v>
      </c>
      <c r="C13" s="26"/>
      <c r="D13" s="27" t="s">
        <v>49</v>
      </c>
      <c r="E13" s="11">
        <v>3036.48</v>
      </c>
      <c r="F13" s="10"/>
      <c r="G13" s="10"/>
      <c r="H13" s="10"/>
      <c r="I13" s="12">
        <f t="shared" ref="I13:I24" si="0">E13-F13+G13-H13</f>
        <v>3036.48</v>
      </c>
      <c r="J13" s="25" t="s">
        <v>14</v>
      </c>
    </row>
    <row r="14" spans="1:10" x14ac:dyDescent="0.25">
      <c r="A14" s="2"/>
      <c r="B14" s="13" t="s">
        <v>12</v>
      </c>
      <c r="C14" s="28"/>
      <c r="D14" s="29" t="s">
        <v>13</v>
      </c>
      <c r="E14" s="14">
        <v>3048.99</v>
      </c>
      <c r="F14" s="12"/>
      <c r="G14" s="12"/>
      <c r="H14" s="12"/>
      <c r="I14" s="12">
        <f t="shared" si="0"/>
        <v>3048.99</v>
      </c>
      <c r="J14" s="25" t="s">
        <v>14</v>
      </c>
    </row>
    <row r="15" spans="1:10" ht="23.25" x14ac:dyDescent="0.25">
      <c r="A15" s="2"/>
      <c r="B15" s="24" t="s">
        <v>50</v>
      </c>
      <c r="C15" s="30"/>
      <c r="D15" s="27" t="s">
        <v>51</v>
      </c>
      <c r="E15" s="12">
        <v>4117.78</v>
      </c>
      <c r="F15" s="15"/>
      <c r="G15" s="15"/>
      <c r="H15" s="12"/>
      <c r="I15" s="12">
        <f t="shared" si="0"/>
        <v>4117.78</v>
      </c>
      <c r="J15" s="25" t="s">
        <v>14</v>
      </c>
    </row>
    <row r="16" spans="1:10" ht="24.75" x14ac:dyDescent="0.25">
      <c r="A16" s="2"/>
      <c r="B16" s="13" t="s">
        <v>16</v>
      </c>
      <c r="C16" s="28"/>
      <c r="D16" s="29" t="s">
        <v>17</v>
      </c>
      <c r="E16" s="12">
        <f>11559.6/2</f>
        <v>5779.8</v>
      </c>
      <c r="F16" s="12"/>
      <c r="G16" s="12"/>
      <c r="H16" s="12"/>
      <c r="I16" s="12">
        <f t="shared" si="0"/>
        <v>5779.8</v>
      </c>
      <c r="J16" s="25" t="s">
        <v>14</v>
      </c>
    </row>
    <row r="17" spans="1:10" x14ac:dyDescent="0.25">
      <c r="A17" s="2"/>
      <c r="B17" s="13" t="s">
        <v>54</v>
      </c>
      <c r="C17" s="13"/>
      <c r="D17" s="31" t="s">
        <v>55</v>
      </c>
      <c r="E17" s="12">
        <v>1894.27</v>
      </c>
      <c r="F17" s="12"/>
      <c r="G17" s="12"/>
      <c r="H17" s="12"/>
      <c r="I17" s="12">
        <f t="shared" si="0"/>
        <v>1894.27</v>
      </c>
      <c r="J17" s="25" t="s">
        <v>14</v>
      </c>
    </row>
    <row r="18" spans="1:10" x14ac:dyDescent="0.25">
      <c r="A18" s="2"/>
      <c r="B18" s="13" t="s">
        <v>61</v>
      </c>
      <c r="C18" s="28"/>
      <c r="D18" s="32" t="s">
        <v>62</v>
      </c>
      <c r="E18" s="12">
        <f>6875.93*0.63/2</f>
        <v>2165.91795</v>
      </c>
      <c r="F18" s="12"/>
      <c r="G18" s="12"/>
      <c r="H18" s="12"/>
      <c r="I18" s="12">
        <f t="shared" si="0"/>
        <v>2165.91795</v>
      </c>
      <c r="J18" s="25" t="s">
        <v>14</v>
      </c>
    </row>
    <row r="19" spans="1:10" x14ac:dyDescent="0.25">
      <c r="A19" s="2"/>
      <c r="B19" s="24" t="s">
        <v>18</v>
      </c>
      <c r="C19" s="30"/>
      <c r="D19" s="27" t="s">
        <v>19</v>
      </c>
      <c r="E19" s="12">
        <v>1745.8</v>
      </c>
      <c r="F19" s="12"/>
      <c r="G19" s="12"/>
      <c r="H19" s="12"/>
      <c r="I19" s="12">
        <f t="shared" si="0"/>
        <v>1745.8</v>
      </c>
      <c r="J19" s="25" t="s">
        <v>14</v>
      </c>
    </row>
    <row r="20" spans="1:10" x14ac:dyDescent="0.25">
      <c r="A20" s="2"/>
      <c r="B20" s="13" t="s">
        <v>67</v>
      </c>
      <c r="C20" s="28"/>
      <c r="D20" s="27" t="s">
        <v>68</v>
      </c>
      <c r="E20" s="12">
        <f>19626.6*0.6/2</f>
        <v>5887.98</v>
      </c>
      <c r="F20" s="15"/>
      <c r="G20" s="12"/>
      <c r="H20" s="12">
        <f t="shared" ref="H20" si="1">+F20/2</f>
        <v>0</v>
      </c>
      <c r="I20" s="12">
        <f t="shared" si="0"/>
        <v>5887.98</v>
      </c>
      <c r="J20" s="25" t="s">
        <v>14</v>
      </c>
    </row>
    <row r="21" spans="1:10" x14ac:dyDescent="0.25">
      <c r="A21" s="2"/>
      <c r="B21" s="24" t="s">
        <v>20</v>
      </c>
      <c r="C21" s="30"/>
      <c r="D21" s="27" t="s">
        <v>21</v>
      </c>
      <c r="E21" s="12">
        <v>4209.68</v>
      </c>
      <c r="F21" s="12"/>
      <c r="G21" s="12"/>
      <c r="H21" s="12"/>
      <c r="I21" s="12">
        <f t="shared" si="0"/>
        <v>4209.68</v>
      </c>
      <c r="J21" s="25" t="s">
        <v>14</v>
      </c>
    </row>
    <row r="22" spans="1:10" x14ac:dyDescent="0.25">
      <c r="A22" s="2"/>
      <c r="B22" s="13" t="s">
        <v>22</v>
      </c>
      <c r="C22" s="28"/>
      <c r="D22" s="33" t="s">
        <v>23</v>
      </c>
      <c r="E22" s="12">
        <v>3250.27</v>
      </c>
      <c r="F22" s="15"/>
      <c r="G22" s="15"/>
      <c r="H22" s="12"/>
      <c r="I22" s="12">
        <f t="shared" si="0"/>
        <v>3250.27</v>
      </c>
      <c r="J22" s="25" t="s">
        <v>14</v>
      </c>
    </row>
    <row r="23" spans="1:10" x14ac:dyDescent="0.25">
      <c r="A23" s="2"/>
      <c r="B23" s="13" t="s">
        <v>24</v>
      </c>
      <c r="C23" s="28"/>
      <c r="D23" s="33" t="s">
        <v>15</v>
      </c>
      <c r="E23" s="12">
        <v>2668.84</v>
      </c>
      <c r="F23" s="15"/>
      <c r="G23" s="15"/>
      <c r="H23" s="12"/>
      <c r="I23" s="12">
        <f t="shared" si="0"/>
        <v>2668.84</v>
      </c>
      <c r="J23" s="25" t="s">
        <v>14</v>
      </c>
    </row>
    <row r="24" spans="1:10" x14ac:dyDescent="0.25">
      <c r="A24" s="2"/>
      <c r="B24" s="13" t="s">
        <v>56</v>
      </c>
      <c r="C24" s="28"/>
      <c r="D24" s="29" t="s">
        <v>57</v>
      </c>
      <c r="E24" s="12">
        <v>3278.55</v>
      </c>
      <c r="F24" s="12"/>
      <c r="G24" s="12"/>
      <c r="H24" s="12"/>
      <c r="I24" s="12">
        <f t="shared" si="0"/>
        <v>3278.55</v>
      </c>
      <c r="J24" s="25" t="s">
        <v>14</v>
      </c>
    </row>
    <row r="25" spans="1:10" x14ac:dyDescent="0.25">
      <c r="A25" s="2"/>
      <c r="B25" s="13" t="s">
        <v>25</v>
      </c>
      <c r="C25" s="28"/>
      <c r="D25" s="27" t="s">
        <v>26</v>
      </c>
      <c r="E25" s="12">
        <v>4121.25</v>
      </c>
      <c r="F25" s="12"/>
      <c r="G25" s="12"/>
      <c r="H25" s="12"/>
      <c r="I25" s="12">
        <f>+E25</f>
        <v>4121.25</v>
      </c>
      <c r="J25" s="25" t="s">
        <v>14</v>
      </c>
    </row>
    <row r="26" spans="1:10" x14ac:dyDescent="0.25">
      <c r="A26" s="2"/>
      <c r="B26" s="13" t="s">
        <v>27</v>
      </c>
      <c r="C26" s="28"/>
      <c r="D26" s="33" t="s">
        <v>28</v>
      </c>
      <c r="E26" s="12">
        <v>2301.7399999999998</v>
      </c>
      <c r="F26" s="15"/>
      <c r="G26" s="15"/>
      <c r="H26" s="12"/>
      <c r="I26" s="12">
        <f>E26-F26+G26-H26</f>
        <v>2301.7399999999998</v>
      </c>
      <c r="J26" s="25" t="s">
        <v>14</v>
      </c>
    </row>
    <row r="27" spans="1:10" x14ac:dyDescent="0.25">
      <c r="A27" s="2"/>
      <c r="B27" s="24" t="s">
        <v>69</v>
      </c>
      <c r="C27" s="30"/>
      <c r="D27" s="31" t="s">
        <v>21</v>
      </c>
      <c r="E27" s="12">
        <f>9167*0.9/2</f>
        <v>4125.1500000000005</v>
      </c>
      <c r="F27" s="15"/>
      <c r="G27" s="15"/>
      <c r="H27" s="12"/>
      <c r="I27" s="12">
        <f>E27-F27+G27-H27</f>
        <v>4125.1500000000005</v>
      </c>
      <c r="J27" s="25" t="s">
        <v>14</v>
      </c>
    </row>
    <row r="28" spans="1:10" x14ac:dyDescent="0.25">
      <c r="A28" s="2"/>
      <c r="B28" s="13" t="s">
        <v>29</v>
      </c>
      <c r="C28" s="28"/>
      <c r="D28" s="33" t="s">
        <v>23</v>
      </c>
      <c r="E28" s="12">
        <v>4341.84</v>
      </c>
      <c r="F28" s="12"/>
      <c r="G28" s="12"/>
      <c r="H28" s="12"/>
      <c r="I28" s="12">
        <f>E28-F28+G28-H28</f>
        <v>4341.84</v>
      </c>
      <c r="J28" s="25" t="s">
        <v>14</v>
      </c>
    </row>
    <row r="29" spans="1:10" x14ac:dyDescent="0.25">
      <c r="A29" s="2"/>
      <c r="B29" s="13" t="s">
        <v>30</v>
      </c>
      <c r="C29" s="28"/>
      <c r="D29" s="33" t="s">
        <v>15</v>
      </c>
      <c r="E29" s="12">
        <v>4216.53</v>
      </c>
      <c r="F29" s="12"/>
      <c r="G29" s="12"/>
      <c r="H29" s="12"/>
      <c r="I29" s="12">
        <f>E29-F29+G29-H29</f>
        <v>4216.53</v>
      </c>
      <c r="J29" s="25" t="s">
        <v>14</v>
      </c>
    </row>
    <row r="30" spans="1:10" x14ac:dyDescent="0.25">
      <c r="A30" s="2"/>
      <c r="B30" s="13" t="s">
        <v>31</v>
      </c>
      <c r="C30" s="28"/>
      <c r="D30" s="29" t="s">
        <v>32</v>
      </c>
      <c r="E30" s="14">
        <v>1661.17</v>
      </c>
      <c r="F30" s="12"/>
      <c r="G30" s="12"/>
      <c r="H30" s="12"/>
      <c r="I30" s="12">
        <f>+E30</f>
        <v>1661.17</v>
      </c>
      <c r="J30" s="25" t="s">
        <v>14</v>
      </c>
    </row>
    <row r="31" spans="1:10" x14ac:dyDescent="0.25">
      <c r="A31" s="2"/>
      <c r="B31" s="13"/>
      <c r="C31" s="33"/>
      <c r="D31" s="29" t="s">
        <v>60</v>
      </c>
      <c r="E31" s="12">
        <f>11744.26*0.6/2</f>
        <v>3523.2779999999998</v>
      </c>
      <c r="F31" s="12"/>
      <c r="G31" s="12"/>
      <c r="H31" s="12"/>
      <c r="I31" s="12">
        <f>+E31</f>
        <v>3523.2779999999998</v>
      </c>
      <c r="J31" s="25" t="s">
        <v>14</v>
      </c>
    </row>
    <row r="32" spans="1:10" x14ac:dyDescent="0.25">
      <c r="A32" s="2"/>
      <c r="B32" s="13" t="s">
        <v>58</v>
      </c>
      <c r="C32" s="28"/>
      <c r="D32" s="31" t="s">
        <v>59</v>
      </c>
      <c r="E32" s="12">
        <v>3113.55</v>
      </c>
      <c r="F32" s="34"/>
      <c r="G32" s="35"/>
      <c r="H32" s="32"/>
      <c r="I32" s="12">
        <f>+E32</f>
        <v>3113.55</v>
      </c>
      <c r="J32" s="25" t="s">
        <v>14</v>
      </c>
    </row>
    <row r="33" spans="1:10" x14ac:dyDescent="0.25">
      <c r="A33" s="2"/>
      <c r="B33" s="24" t="s">
        <v>33</v>
      </c>
      <c r="C33" s="30"/>
      <c r="D33" s="27" t="s">
        <v>21</v>
      </c>
      <c r="E33" s="12">
        <f>14210.7/2</f>
        <v>7105.35</v>
      </c>
      <c r="F33" s="12"/>
      <c r="G33" s="12"/>
      <c r="H33" s="12"/>
      <c r="I33" s="12">
        <f t="shared" ref="I33:I44" si="2">E33-F33+G33-H33</f>
        <v>7105.35</v>
      </c>
      <c r="J33" s="25" t="s">
        <v>14</v>
      </c>
    </row>
    <row r="34" spans="1:10" x14ac:dyDescent="0.25">
      <c r="A34" s="9"/>
      <c r="B34" s="24" t="s">
        <v>34</v>
      </c>
      <c r="C34" s="30"/>
      <c r="D34" s="27" t="s">
        <v>35</v>
      </c>
      <c r="E34" s="12">
        <v>1722.07</v>
      </c>
      <c r="F34" s="12"/>
      <c r="G34" s="12"/>
      <c r="H34" s="12"/>
      <c r="I34" s="12">
        <f t="shared" si="2"/>
        <v>1722.07</v>
      </c>
      <c r="J34" s="25" t="s">
        <v>14</v>
      </c>
    </row>
    <row r="35" spans="1:10" x14ac:dyDescent="0.25">
      <c r="B35" s="24"/>
      <c r="C35" s="36"/>
      <c r="D35" s="36" t="s">
        <v>60</v>
      </c>
      <c r="E35" s="12">
        <v>3894.52</v>
      </c>
      <c r="F35" s="12"/>
      <c r="G35" s="20"/>
      <c r="H35" s="20"/>
      <c r="I35" s="12">
        <f t="shared" si="2"/>
        <v>3894.52</v>
      </c>
      <c r="J35" s="25" t="s">
        <v>14</v>
      </c>
    </row>
    <row r="36" spans="1:10" x14ac:dyDescent="0.25">
      <c r="B36" s="13" t="s">
        <v>36</v>
      </c>
      <c r="C36" s="28"/>
      <c r="D36" s="33" t="s">
        <v>37</v>
      </c>
      <c r="E36" s="12">
        <v>3208.72</v>
      </c>
      <c r="F36" s="15"/>
      <c r="G36" s="15"/>
      <c r="H36" s="12"/>
      <c r="I36" s="12">
        <f t="shared" si="2"/>
        <v>3208.72</v>
      </c>
      <c r="J36" s="25" t="s">
        <v>14</v>
      </c>
    </row>
    <row r="37" spans="1:10" x14ac:dyDescent="0.25">
      <c r="B37" s="13" t="s">
        <v>38</v>
      </c>
      <c r="C37" s="28"/>
      <c r="D37" s="33" t="s">
        <v>15</v>
      </c>
      <c r="E37" s="12">
        <v>3690.67</v>
      </c>
      <c r="F37" s="15"/>
      <c r="G37" s="15"/>
      <c r="H37" s="12"/>
      <c r="I37" s="12">
        <f t="shared" si="2"/>
        <v>3690.67</v>
      </c>
      <c r="J37" s="25" t="s">
        <v>14</v>
      </c>
    </row>
    <row r="38" spans="1:10" x14ac:dyDescent="0.25">
      <c r="B38" s="13" t="s">
        <v>65</v>
      </c>
      <c r="C38" s="28"/>
      <c r="D38" s="32" t="s">
        <v>66</v>
      </c>
      <c r="E38" s="12">
        <f>16407.1*0.6/2</f>
        <v>4922.1299999999992</v>
      </c>
      <c r="F38" s="12"/>
      <c r="G38" s="12"/>
      <c r="H38" s="12"/>
      <c r="I38" s="12">
        <f t="shared" si="2"/>
        <v>4922.1299999999992</v>
      </c>
      <c r="J38" s="25" t="s">
        <v>14</v>
      </c>
    </row>
    <row r="39" spans="1:10" ht="36.75" x14ac:dyDescent="0.25">
      <c r="B39" s="13" t="s">
        <v>39</v>
      </c>
      <c r="C39" s="28"/>
      <c r="D39" s="29" t="s">
        <v>40</v>
      </c>
      <c r="E39" s="14">
        <v>3884.1</v>
      </c>
      <c r="F39" s="12"/>
      <c r="G39" s="12"/>
      <c r="H39" s="12"/>
      <c r="I39" s="12">
        <f t="shared" si="2"/>
        <v>3884.1</v>
      </c>
      <c r="J39" s="25" t="s">
        <v>14</v>
      </c>
    </row>
    <row r="40" spans="1:10" x14ac:dyDescent="0.25">
      <c r="B40" s="25" t="s">
        <v>52</v>
      </c>
      <c r="C40" s="37"/>
      <c r="D40" s="38" t="s">
        <v>53</v>
      </c>
      <c r="E40" s="12">
        <v>2783.32</v>
      </c>
      <c r="F40" s="16"/>
      <c r="G40" s="16"/>
      <c r="H40" s="11"/>
      <c r="I40" s="12">
        <f t="shared" si="2"/>
        <v>2783.32</v>
      </c>
      <c r="J40" s="25" t="s">
        <v>14</v>
      </c>
    </row>
    <row r="41" spans="1:10" x14ac:dyDescent="0.25">
      <c r="B41" s="13" t="s">
        <v>63</v>
      </c>
      <c r="C41" s="28"/>
      <c r="D41" s="39" t="s">
        <v>64</v>
      </c>
      <c r="E41" s="12">
        <f>10000*0.6/2</f>
        <v>3000</v>
      </c>
      <c r="F41" s="16"/>
      <c r="G41" s="16"/>
      <c r="H41" s="11"/>
      <c r="I41" s="12">
        <f t="shared" si="2"/>
        <v>3000</v>
      </c>
      <c r="J41" s="25" t="s">
        <v>14</v>
      </c>
    </row>
    <row r="42" spans="1:10" x14ac:dyDescent="0.25">
      <c r="B42" s="13" t="s">
        <v>41</v>
      </c>
      <c r="C42" s="28"/>
      <c r="D42" s="39" t="s">
        <v>42</v>
      </c>
      <c r="E42" s="12">
        <f>33214.2*0.63/2</f>
        <v>10462.473</v>
      </c>
      <c r="F42" s="12"/>
      <c r="G42" s="12"/>
      <c r="H42" s="12"/>
      <c r="I42" s="12">
        <f t="shared" si="2"/>
        <v>10462.473</v>
      </c>
      <c r="J42" s="25" t="s">
        <v>14</v>
      </c>
    </row>
    <row r="43" spans="1:10" x14ac:dyDescent="0.25">
      <c r="B43" s="13" t="s">
        <v>43</v>
      </c>
      <c r="C43" s="28"/>
      <c r="D43" s="33" t="s">
        <v>23</v>
      </c>
      <c r="E43" s="12">
        <v>4341.84</v>
      </c>
      <c r="F43" s="12"/>
      <c r="G43" s="12"/>
      <c r="H43" s="12"/>
      <c r="I43" s="12">
        <f t="shared" si="2"/>
        <v>4341.84</v>
      </c>
      <c r="J43" s="25" t="s">
        <v>14</v>
      </c>
    </row>
    <row r="44" spans="1:10" ht="24.75" x14ac:dyDescent="0.25">
      <c r="B44" s="13" t="s">
        <v>44</v>
      </c>
      <c r="C44" s="28"/>
      <c r="D44" s="29" t="s">
        <v>45</v>
      </c>
      <c r="E44" s="12">
        <v>6991</v>
      </c>
      <c r="F44" s="12"/>
      <c r="G44" s="12"/>
      <c r="H44" s="12"/>
      <c r="I44" s="12">
        <f t="shared" si="2"/>
        <v>6991</v>
      </c>
      <c r="J44" s="25" t="s">
        <v>14</v>
      </c>
    </row>
    <row r="45" spans="1:10" x14ac:dyDescent="0.25">
      <c r="D45" s="40" t="s">
        <v>46</v>
      </c>
      <c r="E45" s="41">
        <f>SUM(E13:E44)</f>
        <v>124495.05895000002</v>
      </c>
      <c r="F45" s="41">
        <f t="shared" ref="F45:I45" si="3">SUM(F13:F44)</f>
        <v>0</v>
      </c>
      <c r="G45" s="41">
        <f t="shared" si="3"/>
        <v>0</v>
      </c>
      <c r="H45" s="41">
        <f t="shared" si="3"/>
        <v>0</v>
      </c>
      <c r="I45" s="41">
        <f t="shared" si="3"/>
        <v>124495.05895000002</v>
      </c>
    </row>
  </sheetData>
  <autoFilter ref="D1:D45" xr:uid="{F90F3D3B-03D6-4339-9150-0848C50DB8F6}"/>
  <mergeCells count="1">
    <mergeCell ref="A1:J6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rodri</cp:lastModifiedBy>
  <dcterms:created xsi:type="dcterms:W3CDTF">2019-08-22T19:07:36Z</dcterms:created>
  <dcterms:modified xsi:type="dcterms:W3CDTF">2022-01-21T17:58:34Z</dcterms:modified>
</cp:coreProperties>
</file>