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VAC 2024 2\DOC APOYO\"/>
    </mc:Choice>
  </mc:AlternateContent>
  <xr:revisionPtr revIDLastSave="0" documentId="13_ncr:1_{B338FFC7-1D38-439C-8E72-6CD1855F46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3" i="1" l="1"/>
  <c r="BN101" i="1" l="1"/>
  <c r="BN98" i="1"/>
  <c r="BN94" i="1"/>
  <c r="BN89" i="1"/>
  <c r="BN86" i="1" s="1"/>
  <c r="BN82" i="1"/>
  <c r="BN104" i="1" s="1"/>
  <c r="BN74" i="1"/>
  <c r="BN67" i="1"/>
  <c r="BN63" i="1"/>
  <c r="BN57" i="1"/>
  <c r="BN53" i="1"/>
  <c r="BN50" i="1"/>
  <c r="BN79" i="1" s="1"/>
  <c r="BN44" i="1"/>
  <c r="BN40" i="1"/>
  <c r="BN33" i="1"/>
  <c r="BN29" i="1"/>
  <c r="BN26" i="1"/>
  <c r="BN22" i="1"/>
  <c r="BN18" i="1"/>
  <c r="BN8" i="1"/>
  <c r="BN48" i="1" s="1"/>
  <c r="BN80" i="1" s="1"/>
  <c r="BN106" i="1" s="1"/>
  <c r="AG101" i="1"/>
  <c r="AG95" i="1"/>
  <c r="AG88" i="1"/>
  <c r="AG82" i="1"/>
  <c r="AG76" i="1"/>
  <c r="AG67" i="1"/>
  <c r="AG59" i="1"/>
  <c r="AG53" i="1"/>
  <c r="AG105" i="1" s="1"/>
  <c r="AG48" i="1"/>
  <c r="AG41" i="1"/>
  <c r="AG38" i="1"/>
  <c r="AG30" i="1"/>
  <c r="AG24" i="1"/>
  <c r="AG16" i="1"/>
  <c r="AG8" i="1"/>
  <c r="AG46" i="1" s="1"/>
  <c r="AG106" i="1" s="1"/>
  <c r="BM57" i="1" l="1"/>
  <c r="AF82" i="1" l="1"/>
  <c r="BM29" i="1"/>
  <c r="BM8" i="1"/>
  <c r="AF24" i="1" l="1"/>
  <c r="BM22" i="1" l="1"/>
  <c r="BM79" i="1"/>
  <c r="BM48" i="1" l="1"/>
  <c r="BM80" i="1" s="1"/>
  <c r="AF76" i="1" l="1"/>
  <c r="AF67" i="1"/>
  <c r="AF59" i="1"/>
  <c r="AF16" i="1"/>
  <c r="AF8" i="1"/>
  <c r="AF46" i="1" l="1"/>
  <c r="AF105" i="1"/>
  <c r="AF106" i="1" l="1"/>
  <c r="BM87" i="1" l="1"/>
  <c r="BM86" i="1" s="1"/>
  <c r="BM104" i="1" s="1"/>
  <c r="BM106" i="1" s="1"/>
</calcChain>
</file>

<file path=xl/sharedStrings.xml><?xml version="1.0" encoding="utf-8"?>
<sst xmlns="http://schemas.openxmlformats.org/spreadsheetml/2006/main" count="388" uniqueCount="387">
  <si>
    <t>MUNICIPIO IXTLAHUACÁN DEL RÍO</t>
  </si>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</sst>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5" fillId="0" borderId="13" xfId="0" applyNumberFormat="1" applyFont="1" applyBorder="1" applyAlignment="1" applyProtection="1">
      <alignment horizontal="right" vertical="center" wrapText="1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4" fontId="1" fillId="0" borderId="4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8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tabSelected="1" topLeftCell="B1" zoomScale="80" zoomScaleNormal="80" workbookViewId="0">
      <selection activeCell="AI11" sqref="AI11:BL11"/>
    </sheetView>
  </sheetViews>
  <sheetFormatPr baseColWidth="10" defaultColWidth="0" defaultRowHeight="11.25" customHeight="1" zeroHeight="1" x14ac:dyDescent="0.2"/>
  <cols>
    <col min="1" max="1" width="7" style="1" bestFit="1" customWidth="1"/>
    <col min="2" max="30" width="2.85546875" style="45" customWidth="1"/>
    <col min="31" max="31" width="4.28515625" style="45" customWidth="1"/>
    <col min="32" max="33" width="22.85546875" style="46" customWidth="1"/>
    <col min="34" max="34" width="7" style="46" customWidth="1"/>
    <col min="35" max="63" width="2.85546875" style="45" customWidth="1"/>
    <col min="64" max="64" width="4.140625" style="45" customWidth="1"/>
    <col min="65" max="66" width="22.85546875" style="46" customWidth="1"/>
    <col min="67" max="74" width="2.28515625" style="45" hidden="1" customWidth="1"/>
    <col min="75" max="16384" width="11.42578125" style="45" hidden="1"/>
  </cols>
  <sheetData>
    <row r="1" spans="1:66" s="2" customFormat="1" ht="23.25" x14ac:dyDescent="0.35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 x14ac:dyDescent="0.35">
      <c r="A2" s="1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 x14ac:dyDescent="0.3">
      <c r="A3" s="1"/>
      <c r="B3" s="56" t="s">
        <v>386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 x14ac:dyDescent="0.35">
      <c r="A5" s="5" t="s">
        <v>2</v>
      </c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2024</v>
      </c>
      <c r="AG5" s="5">
        <v>2023</v>
      </c>
      <c r="AH5" s="5" t="s">
        <v>4</v>
      </c>
      <c r="AI5" s="57" t="s">
        <v>3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2024</v>
      </c>
      <c r="BN5" s="5">
        <v>2023</v>
      </c>
    </row>
    <row r="6" spans="1:66" s="10" customFormat="1" ht="18.75" x14ac:dyDescent="0.25">
      <c r="A6" s="7">
        <v>10000</v>
      </c>
      <c r="B6" s="58" t="s">
        <v>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6</v>
      </c>
      <c r="AI6" s="58" t="s">
        <v>7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.75" x14ac:dyDescent="0.25">
      <c r="A7" s="11">
        <v>11000</v>
      </c>
      <c r="B7" s="50" t="s">
        <v>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9</v>
      </c>
      <c r="AI7" s="50" t="s">
        <v>10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x14ac:dyDescent="0.25">
      <c r="A8" s="11">
        <v>11100</v>
      </c>
      <c r="B8" s="51" t="s">
        <v>11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4575789.04</v>
      </c>
      <c r="AG8" s="15">
        <f>SUM(AG9:AG15)</f>
        <v>2120255.9900000002</v>
      </c>
      <c r="AH8" s="13" t="s">
        <v>12</v>
      </c>
      <c r="AI8" s="51" t="s">
        <v>13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SUM(BM9:BM21)</f>
        <v>9412101.6500000004</v>
      </c>
      <c r="BN8" s="15">
        <f>SUM(BN9:BN17)</f>
        <v>28467304.300000001</v>
      </c>
    </row>
    <row r="9" spans="1:66" s="10" customFormat="1" ht="15" x14ac:dyDescent="0.25">
      <c r="A9" s="16">
        <v>11110</v>
      </c>
      <c r="B9" s="52" t="s">
        <v>14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44532.69</v>
      </c>
      <c r="AG9" s="17">
        <v>40311.25</v>
      </c>
      <c r="AH9" s="18" t="s">
        <v>15</v>
      </c>
      <c r="AI9" s="53" t="s">
        <v>16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93413.97</v>
      </c>
      <c r="BN9" s="17">
        <v>5372</v>
      </c>
    </row>
    <row r="10" spans="1:66" s="10" customFormat="1" ht="15" x14ac:dyDescent="0.25">
      <c r="A10" s="16">
        <v>11120</v>
      </c>
      <c r="B10" s="52" t="s">
        <v>17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4531256.3499999996</v>
      </c>
      <c r="AG10" s="17">
        <v>2079944.74</v>
      </c>
      <c r="AH10" s="18" t="s">
        <v>18</v>
      </c>
      <c r="AI10" s="53" t="s">
        <v>19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170672.2</v>
      </c>
      <c r="BN10" s="17">
        <v>847412.99</v>
      </c>
    </row>
    <row r="11" spans="1:66" s="10" customFormat="1" ht="15" x14ac:dyDescent="0.25">
      <c r="A11" s="16">
        <v>11130</v>
      </c>
      <c r="B11" s="52" t="s">
        <v>20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21</v>
      </c>
      <c r="AI11" s="53" t="s">
        <v>22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0</v>
      </c>
      <c r="BN11" s="17">
        <v>0</v>
      </c>
    </row>
    <row r="12" spans="1:66" s="10" customFormat="1" ht="15" x14ac:dyDescent="0.25">
      <c r="A12" s="16">
        <v>11140</v>
      </c>
      <c r="B12" s="52" t="s">
        <v>23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24</v>
      </c>
      <c r="AI12" s="53" t="s">
        <v>25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0</v>
      </c>
      <c r="BN12" s="17">
        <v>0</v>
      </c>
    </row>
    <row r="13" spans="1:66" s="10" customFormat="1" ht="15" x14ac:dyDescent="0.25">
      <c r="A13" s="16">
        <v>11150</v>
      </c>
      <c r="B13" s="52" t="s">
        <v>26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27</v>
      </c>
      <c r="AI13" s="53" t="s">
        <v>28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x14ac:dyDescent="0.25">
      <c r="A14" s="16">
        <v>11160</v>
      </c>
      <c r="B14" s="52" t="s">
        <v>29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30</v>
      </c>
      <c r="AI14" s="53" t="s">
        <v>31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x14ac:dyDescent="0.25">
      <c r="A15" s="16">
        <v>11190</v>
      </c>
      <c r="B15" s="52" t="s">
        <v>32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33</v>
      </c>
      <c r="AI15" s="53" t="s">
        <v>34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8633573.9199999999</v>
      </c>
      <c r="BN15" s="17">
        <v>14209611.99</v>
      </c>
    </row>
    <row r="16" spans="1:66" s="10" customFormat="1" ht="15" x14ac:dyDescent="0.25">
      <c r="A16" s="11">
        <v>11200</v>
      </c>
      <c r="B16" s="51" t="s">
        <v>35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850450.47</v>
      </c>
      <c r="AG16" s="15">
        <f>SUM(AG17:AG23)</f>
        <v>994932.75</v>
      </c>
      <c r="AH16" s="18" t="s">
        <v>36</v>
      </c>
      <c r="AI16" s="53" t="s">
        <v>37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x14ac:dyDescent="0.25">
      <c r="A17" s="16">
        <v>11210</v>
      </c>
      <c r="B17" s="52" t="s">
        <v>38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0</v>
      </c>
      <c r="AG17" s="17">
        <v>0</v>
      </c>
      <c r="AH17" s="18" t="s">
        <v>39</v>
      </c>
      <c r="AI17" s="53" t="s">
        <v>40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514441.56</v>
      </c>
      <c r="BN17" s="17">
        <v>13404907.32</v>
      </c>
    </row>
    <row r="18" spans="1:66" s="10" customFormat="1" ht="15" x14ac:dyDescent="0.25">
      <c r="A18" s="16">
        <v>11220</v>
      </c>
      <c r="B18" s="52" t="s">
        <v>41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0</v>
      </c>
      <c r="AG18" s="17">
        <v>0</v>
      </c>
      <c r="AH18" s="13" t="s">
        <v>42</v>
      </c>
      <c r="AI18" s="51" t="s">
        <v>43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v>0</v>
      </c>
      <c r="BN18" s="15">
        <f>SUM(BN19:BN21)</f>
        <v>0</v>
      </c>
    </row>
    <row r="19" spans="1:66" s="10" customFormat="1" ht="15" x14ac:dyDescent="0.25">
      <c r="A19" s="16" t="s">
        <v>44</v>
      </c>
      <c r="B19" s="52" t="s">
        <v>45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146271.92000000001</v>
      </c>
      <c r="AG19" s="17">
        <v>115498.62</v>
      </c>
      <c r="AH19" s="18" t="s">
        <v>46</v>
      </c>
      <c r="AI19" s="53" t="s">
        <v>47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x14ac:dyDescent="0.25">
      <c r="A20" s="16" t="s">
        <v>48</v>
      </c>
      <c r="B20" s="52" t="s">
        <v>49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361250.71</v>
      </c>
      <c r="AG20" s="17">
        <v>297355.37</v>
      </c>
      <c r="AH20" s="18" t="s">
        <v>50</v>
      </c>
      <c r="AI20" s="53" t="s">
        <v>51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x14ac:dyDescent="0.25">
      <c r="A21" s="16" t="s">
        <v>52</v>
      </c>
      <c r="B21" s="52" t="s">
        <v>53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54</v>
      </c>
      <c r="AI21" s="53" t="s">
        <v>55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x14ac:dyDescent="0.25">
      <c r="A22" s="16" t="s">
        <v>56</v>
      </c>
      <c r="B22" s="52" t="s">
        <v>57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342927.84</v>
      </c>
      <c r="AG22" s="17">
        <v>582078.76</v>
      </c>
      <c r="AH22" s="13" t="s">
        <v>58</v>
      </c>
      <c r="AI22" s="51" t="s">
        <v>59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BM23+BM24+BM25</f>
        <v>2706953.6799999997</v>
      </c>
      <c r="BN22" s="15">
        <f>SUM(BN23:BN25)</f>
        <v>1962460.93</v>
      </c>
    </row>
    <row r="23" spans="1:66" s="10" customFormat="1" ht="15" x14ac:dyDescent="0.25">
      <c r="A23" s="16" t="s">
        <v>60</v>
      </c>
      <c r="B23" s="52" t="s">
        <v>61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62</v>
      </c>
      <c r="AI23" s="53" t="s">
        <v>63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f>4711126.02-2004172.34</f>
        <v>2706953.6799999997</v>
      </c>
      <c r="BN23" s="17">
        <v>1962460.93</v>
      </c>
    </row>
    <row r="24" spans="1:66" s="10" customFormat="1" ht="15" x14ac:dyDescent="0.25">
      <c r="A24" s="11" t="s">
        <v>64</v>
      </c>
      <c r="B24" s="51" t="s">
        <v>65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AF25</f>
        <v>2259843.61</v>
      </c>
      <c r="AG24" s="15">
        <f>SUM(AG25:AG29)</f>
        <v>2216599.75</v>
      </c>
      <c r="AH24" s="18" t="s">
        <v>66</v>
      </c>
      <c r="AI24" s="53" t="s">
        <v>67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x14ac:dyDescent="0.25">
      <c r="A25" s="16" t="s">
        <v>68</v>
      </c>
      <c r="B25" s="52" t="s">
        <v>69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2259843.61</v>
      </c>
      <c r="AG25" s="17">
        <v>2216599.75</v>
      </c>
      <c r="AH25" s="18" t="s">
        <v>70</v>
      </c>
      <c r="AI25" s="53" t="s">
        <v>71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x14ac:dyDescent="0.25">
      <c r="A26" s="16" t="s">
        <v>72</v>
      </c>
      <c r="B26" s="52" t="s">
        <v>73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74</v>
      </c>
      <c r="AI26" s="51" t="s">
        <v>75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v>0</v>
      </c>
      <c r="BN26" s="15">
        <f>SUM(BN27:BN28)</f>
        <v>0</v>
      </c>
    </row>
    <row r="27" spans="1:66" s="10" customFormat="1" ht="15" x14ac:dyDescent="0.25">
      <c r="A27" s="16" t="s">
        <v>76</v>
      </c>
      <c r="B27" s="52" t="s">
        <v>77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78</v>
      </c>
      <c r="AI27" s="53" t="s">
        <v>79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x14ac:dyDescent="0.25">
      <c r="A28" s="16" t="s">
        <v>80</v>
      </c>
      <c r="B28" s="52" t="s">
        <v>81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82</v>
      </c>
      <c r="AI28" s="53" t="s">
        <v>83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x14ac:dyDescent="0.25">
      <c r="A29" s="16" t="s">
        <v>84</v>
      </c>
      <c r="B29" s="52" t="s">
        <v>85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86</v>
      </c>
      <c r="AI29" s="51" t="s">
        <v>87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BM30</f>
        <v>0</v>
      </c>
      <c r="BN29" s="15">
        <f>SUM(BN30:BN32)</f>
        <v>0</v>
      </c>
    </row>
    <row r="30" spans="1:66" s="10" customFormat="1" ht="15" x14ac:dyDescent="0.25">
      <c r="A30" s="11" t="s">
        <v>88</v>
      </c>
      <c r="B30" s="51" t="s">
        <v>89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v>0</v>
      </c>
      <c r="AG30" s="15">
        <f>SUM(AG31:AG35)</f>
        <v>0</v>
      </c>
      <c r="AH30" s="18" t="s">
        <v>90</v>
      </c>
      <c r="AI30" s="53" t="s">
        <v>91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0</v>
      </c>
    </row>
    <row r="31" spans="1:66" s="10" customFormat="1" ht="15" x14ac:dyDescent="0.25">
      <c r="A31" s="16" t="s">
        <v>92</v>
      </c>
      <c r="B31" s="52" t="s">
        <v>93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94</v>
      </c>
      <c r="AI31" s="53" t="s">
        <v>95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x14ac:dyDescent="0.25">
      <c r="A32" s="16" t="s">
        <v>96</v>
      </c>
      <c r="B32" s="52" t="s">
        <v>97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98</v>
      </c>
      <c r="AI32" s="53" t="s">
        <v>99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x14ac:dyDescent="0.25">
      <c r="A33" s="16" t="s">
        <v>100</v>
      </c>
      <c r="B33" s="52" t="s">
        <v>101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102</v>
      </c>
      <c r="AI33" s="51" t="s">
        <v>103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v>0</v>
      </c>
      <c r="BN33" s="15">
        <f>SUM(BN34:BN39)</f>
        <v>0</v>
      </c>
    </row>
    <row r="34" spans="1:66" s="10" customFormat="1" ht="15" x14ac:dyDescent="0.25">
      <c r="A34" s="16" t="s">
        <v>104</v>
      </c>
      <c r="B34" s="52" t="s">
        <v>105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106</v>
      </c>
      <c r="AI34" s="53" t="s">
        <v>107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x14ac:dyDescent="0.25">
      <c r="A35" s="16" t="s">
        <v>108</v>
      </c>
      <c r="B35" s="52" t="s">
        <v>109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110</v>
      </c>
      <c r="AI35" s="53" t="s">
        <v>111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x14ac:dyDescent="0.25">
      <c r="A36" s="11" t="s">
        <v>112</v>
      </c>
      <c r="B36" s="51" t="s">
        <v>113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114</v>
      </c>
      <c r="AI36" s="53" t="s">
        <v>115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x14ac:dyDescent="0.25">
      <c r="A37" s="16" t="s">
        <v>116</v>
      </c>
      <c r="B37" s="52" t="s">
        <v>117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118</v>
      </c>
      <c r="AI37" s="53" t="s">
        <v>119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x14ac:dyDescent="0.25">
      <c r="A38" s="11" t="s">
        <v>120</v>
      </c>
      <c r="B38" s="51" t="s">
        <v>121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v>0</v>
      </c>
      <c r="AG38" s="15">
        <f>SUM(AG39:AG40)</f>
        <v>0</v>
      </c>
      <c r="AH38" s="18" t="s">
        <v>122</v>
      </c>
      <c r="AI38" s="53" t="s">
        <v>123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x14ac:dyDescent="0.25">
      <c r="A39" s="16" t="s">
        <v>124</v>
      </c>
      <c r="B39" s="52" t="s">
        <v>125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126</v>
      </c>
      <c r="AI39" s="53" t="s">
        <v>127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x14ac:dyDescent="0.25">
      <c r="A40" s="16" t="s">
        <v>128</v>
      </c>
      <c r="B40" s="53" t="s">
        <v>129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130</v>
      </c>
      <c r="AI40" s="51" t="s">
        <v>131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v>0</v>
      </c>
      <c r="BN40" s="15">
        <f>SUM(BN41:BN43)</f>
        <v>0</v>
      </c>
    </row>
    <row r="41" spans="1:66" s="10" customFormat="1" ht="15" x14ac:dyDescent="0.25">
      <c r="A41" s="11" t="s">
        <v>132</v>
      </c>
      <c r="B41" s="51" t="s">
        <v>133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v>0</v>
      </c>
      <c r="AG41" s="15">
        <f>SUM(AG42:AG45)</f>
        <v>0</v>
      </c>
      <c r="AH41" s="18" t="s">
        <v>134</v>
      </c>
      <c r="AI41" s="53" t="s">
        <v>135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x14ac:dyDescent="0.25">
      <c r="A42" s="16" t="s">
        <v>136</v>
      </c>
      <c r="B42" s="53" t="s">
        <v>137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138</v>
      </c>
      <c r="AI42" s="53" t="s">
        <v>139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x14ac:dyDescent="0.25">
      <c r="A43" s="16" t="s">
        <v>140</v>
      </c>
      <c r="B43" s="53" t="s">
        <v>141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142</v>
      </c>
      <c r="AI43" s="53" t="s">
        <v>143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x14ac:dyDescent="0.25">
      <c r="A44" s="16" t="s">
        <v>144</v>
      </c>
      <c r="B44" s="53" t="s">
        <v>145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146</v>
      </c>
      <c r="AI44" s="51" t="s">
        <v>147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v>0</v>
      </c>
      <c r="BN44" s="15">
        <f>SUM(BN45:BN47)</f>
        <v>0</v>
      </c>
    </row>
    <row r="45" spans="1:66" s="10" customFormat="1" ht="15" x14ac:dyDescent="0.25">
      <c r="A45" s="16" t="s">
        <v>148</v>
      </c>
      <c r="B45" s="59" t="s">
        <v>149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150</v>
      </c>
      <c r="AI45" s="53" t="s">
        <v>151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.75" x14ac:dyDescent="0.25">
      <c r="A46" s="16"/>
      <c r="B46" s="60" t="s">
        <v>152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AF24+AF16+AF8</f>
        <v>7686083.1200000001</v>
      </c>
      <c r="AG46" s="21">
        <f>AG8+AG16+AG24+AG30+AG36+AG38+AG41</f>
        <v>5331788.49</v>
      </c>
      <c r="AH46" s="22" t="s">
        <v>153</v>
      </c>
      <c r="AI46" s="53" t="s">
        <v>154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.75" x14ac:dyDescent="0.25">
      <c r="A47" s="11" t="s">
        <v>155</v>
      </c>
      <c r="B47" s="50" t="s">
        <v>156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157</v>
      </c>
      <c r="AI47" s="61" t="s">
        <v>158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.75" x14ac:dyDescent="0.25">
      <c r="A48" s="11" t="s">
        <v>159</v>
      </c>
      <c r="B48" s="51" t="s">
        <v>160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v>0</v>
      </c>
      <c r="AG48" s="15">
        <f>SUM(AG49:AG52)</f>
        <v>0</v>
      </c>
      <c r="AH48" s="9"/>
      <c r="AI48" s="62" t="s">
        <v>161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BM44+BM40+BM33+BM29+BM26+BM22+BM18+BM8</f>
        <v>12119055.33</v>
      </c>
      <c r="BN48" s="21">
        <f>BN8+BN18+BN22+BN26+BN29+BN33+BN40+BN44</f>
        <v>30429765.23</v>
      </c>
    </row>
    <row r="49" spans="1:66" s="10" customFormat="1" ht="15.75" x14ac:dyDescent="0.25">
      <c r="A49" s="16" t="s">
        <v>162</v>
      </c>
      <c r="B49" s="53" t="s">
        <v>163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164</v>
      </c>
      <c r="AI49" s="50" t="s">
        <v>165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x14ac:dyDescent="0.25">
      <c r="A50" s="16" t="s">
        <v>166</v>
      </c>
      <c r="B50" s="53" t="s">
        <v>167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168</v>
      </c>
      <c r="AI50" s="51" t="s">
        <v>169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v>0</v>
      </c>
      <c r="BN50" s="15">
        <f>SUM(BN51:BN52)</f>
        <v>0</v>
      </c>
    </row>
    <row r="51" spans="1:66" s="10" customFormat="1" ht="15" x14ac:dyDescent="0.25">
      <c r="A51" s="16" t="s">
        <v>170</v>
      </c>
      <c r="B51" s="53" t="s">
        <v>171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172</v>
      </c>
      <c r="AI51" s="53" t="s">
        <v>173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x14ac:dyDescent="0.25">
      <c r="A52" s="16" t="s">
        <v>174</v>
      </c>
      <c r="B52" s="53" t="s">
        <v>175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176</v>
      </c>
      <c r="AI52" s="53" t="s">
        <v>177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x14ac:dyDescent="0.25">
      <c r="A53" s="11" t="s">
        <v>178</v>
      </c>
      <c r="B53" s="51" t="s">
        <v>179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v>0</v>
      </c>
      <c r="AG53" s="15">
        <f>SUM(AG54:AG58)</f>
        <v>0</v>
      </c>
      <c r="AH53" s="13" t="s">
        <v>180</v>
      </c>
      <c r="AI53" s="51" t="s">
        <v>181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v>0</v>
      </c>
      <c r="BN53" s="15">
        <f>SUM(BN54:BN56)</f>
        <v>0</v>
      </c>
    </row>
    <row r="54" spans="1:66" s="10" customFormat="1" ht="15" x14ac:dyDescent="0.25">
      <c r="A54" s="16" t="s">
        <v>182</v>
      </c>
      <c r="B54" s="53" t="s">
        <v>183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184</v>
      </c>
      <c r="AI54" s="53" t="s">
        <v>185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x14ac:dyDescent="0.25">
      <c r="A55" s="16" t="s">
        <v>186</v>
      </c>
      <c r="B55" s="53" t="s">
        <v>187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0</v>
      </c>
      <c r="AG55" s="17">
        <v>0</v>
      </c>
      <c r="AH55" s="18" t="s">
        <v>188</v>
      </c>
      <c r="AI55" s="53" t="s">
        <v>189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x14ac:dyDescent="0.25">
      <c r="A56" s="16" t="s">
        <v>190</v>
      </c>
      <c r="B56" s="53" t="s">
        <v>191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192</v>
      </c>
      <c r="AI56" s="53" t="s">
        <v>193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x14ac:dyDescent="0.25">
      <c r="A57" s="16" t="s">
        <v>194</v>
      </c>
      <c r="B57" s="53" t="s">
        <v>195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196</v>
      </c>
      <c r="AI57" s="51" t="s">
        <v>197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BM60</f>
        <v>13932634.68</v>
      </c>
      <c r="BN57" s="15">
        <f>SUM(BN58:BN62)</f>
        <v>15936812.02</v>
      </c>
    </row>
    <row r="58" spans="1:66" s="10" customFormat="1" ht="15" x14ac:dyDescent="0.25">
      <c r="A58" s="16" t="s">
        <v>198</v>
      </c>
      <c r="B58" s="53" t="s">
        <v>199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200</v>
      </c>
      <c r="AI58" s="53" t="s">
        <v>201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x14ac:dyDescent="0.25">
      <c r="A59" s="11" t="s">
        <v>202</v>
      </c>
      <c r="B59" s="51" t="s">
        <v>203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208055284.99000001</v>
      </c>
      <c r="AG59" s="15">
        <f>SUM(AG60:AG66)</f>
        <v>195640263.41</v>
      </c>
      <c r="AH59" s="18" t="s">
        <v>204</v>
      </c>
      <c r="AI59" s="53" t="s">
        <v>205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x14ac:dyDescent="0.25">
      <c r="A60" s="16" t="s">
        <v>206</v>
      </c>
      <c r="B60" s="53" t="s">
        <v>207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365000</v>
      </c>
      <c r="AG60" s="17">
        <v>365000</v>
      </c>
      <c r="AH60" s="18" t="s">
        <v>208</v>
      </c>
      <c r="AI60" s="53" t="s">
        <v>209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13932634.68</v>
      </c>
      <c r="BN60" s="17">
        <v>15936812.02</v>
      </c>
    </row>
    <row r="61" spans="1:66" s="10" customFormat="1" ht="15" x14ac:dyDescent="0.25">
      <c r="A61" s="16" t="s">
        <v>210</v>
      </c>
      <c r="B61" s="53" t="s">
        <v>211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212</v>
      </c>
      <c r="AI61" s="53" t="s">
        <v>213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x14ac:dyDescent="0.25">
      <c r="A62" s="16" t="s">
        <v>214</v>
      </c>
      <c r="B62" s="53" t="s">
        <v>215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0</v>
      </c>
      <c r="AG62" s="17">
        <v>0</v>
      </c>
      <c r="AH62" s="18" t="s">
        <v>216</v>
      </c>
      <c r="AI62" s="53" t="s">
        <v>217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x14ac:dyDescent="0.25">
      <c r="A63" s="16" t="s">
        <v>218</v>
      </c>
      <c r="B63" s="53" t="s">
        <v>219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207690284.99000001</v>
      </c>
      <c r="AG63" s="17">
        <v>179659923.84</v>
      </c>
      <c r="AH63" s="13" t="s">
        <v>220</v>
      </c>
      <c r="AI63" s="51" t="s">
        <v>221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v>0</v>
      </c>
      <c r="BN63" s="15">
        <f>SUM(BN64:BN66)</f>
        <v>0</v>
      </c>
    </row>
    <row r="64" spans="1:66" s="10" customFormat="1" ht="15" x14ac:dyDescent="0.25">
      <c r="A64" s="16" t="s">
        <v>222</v>
      </c>
      <c r="B64" s="53" t="s">
        <v>223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0</v>
      </c>
      <c r="AG64" s="17">
        <v>15615339.57</v>
      </c>
      <c r="AH64" s="18" t="s">
        <v>224</v>
      </c>
      <c r="AI64" s="53" t="s">
        <v>225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x14ac:dyDescent="0.25">
      <c r="A65" s="16" t="s">
        <v>226</v>
      </c>
      <c r="B65" s="53" t="s">
        <v>227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0</v>
      </c>
      <c r="AG65" s="17">
        <v>0</v>
      </c>
      <c r="AH65" s="18" t="s">
        <v>228</v>
      </c>
      <c r="AI65" s="53" t="s">
        <v>229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x14ac:dyDescent="0.25">
      <c r="A66" s="16" t="s">
        <v>230</v>
      </c>
      <c r="B66" s="53" t="s">
        <v>231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232</v>
      </c>
      <c r="AI66" s="53" t="s">
        <v>233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x14ac:dyDescent="0.25">
      <c r="A67" s="11" t="s">
        <v>234</v>
      </c>
      <c r="B67" s="51" t="s">
        <v>235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18756804.550000001</v>
      </c>
      <c r="AG67" s="15">
        <f>SUM(AG68:AG75)</f>
        <v>16796581.170000002</v>
      </c>
      <c r="AH67" s="13" t="s">
        <v>236</v>
      </c>
      <c r="AI67" s="51" t="s">
        <v>237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v>0</v>
      </c>
      <c r="BN67" s="15">
        <f>SUM(BN68:BN73)</f>
        <v>0</v>
      </c>
    </row>
    <row r="68" spans="1:66" s="10" customFormat="1" ht="15" x14ac:dyDescent="0.25">
      <c r="A68" s="16" t="s">
        <v>238</v>
      </c>
      <c r="B68" s="53" t="s">
        <v>239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3212333.48</v>
      </c>
      <c r="AG68" s="17">
        <v>2831327.56</v>
      </c>
      <c r="AH68" s="18" t="s">
        <v>240</v>
      </c>
      <c r="AI68" s="53" t="s">
        <v>241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x14ac:dyDescent="0.25">
      <c r="A69" s="16" t="s">
        <v>242</v>
      </c>
      <c r="B69" s="53" t="s">
        <v>243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412750.82</v>
      </c>
      <c r="AG69" s="17">
        <v>292473.06</v>
      </c>
      <c r="AH69" s="18" t="s">
        <v>244</v>
      </c>
      <c r="AI69" s="53" t="s">
        <v>245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x14ac:dyDescent="0.25">
      <c r="A70" s="16" t="s">
        <v>246</v>
      </c>
      <c r="B70" s="53" t="s">
        <v>247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11265.2</v>
      </c>
      <c r="AG70" s="17">
        <v>11265.2</v>
      </c>
      <c r="AH70" s="18" t="s">
        <v>248</v>
      </c>
      <c r="AI70" s="53" t="s">
        <v>249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x14ac:dyDescent="0.25">
      <c r="A71" s="16" t="s">
        <v>250</v>
      </c>
      <c r="B71" s="53" t="s">
        <v>251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5391700.0099999998</v>
      </c>
      <c r="AG71" s="17">
        <v>4021176.01</v>
      </c>
      <c r="AH71" s="18" t="s">
        <v>252</v>
      </c>
      <c r="AI71" s="53" t="s">
        <v>253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x14ac:dyDescent="0.25">
      <c r="A72" s="16" t="s">
        <v>254</v>
      </c>
      <c r="B72" s="53" t="s">
        <v>255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0</v>
      </c>
      <c r="AG72" s="17">
        <v>0</v>
      </c>
      <c r="AH72" s="18" t="s">
        <v>256</v>
      </c>
      <c r="AI72" s="53" t="s">
        <v>257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x14ac:dyDescent="0.25">
      <c r="A73" s="16" t="s">
        <v>258</v>
      </c>
      <c r="B73" s="53" t="s">
        <v>259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9720935.4399999995</v>
      </c>
      <c r="AG73" s="17">
        <v>9632519.7400000002</v>
      </c>
      <c r="AH73" s="18" t="s">
        <v>260</v>
      </c>
      <c r="AI73" s="53" t="s">
        <v>261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x14ac:dyDescent="0.25">
      <c r="A74" s="16" t="s">
        <v>262</v>
      </c>
      <c r="B74" s="53" t="s">
        <v>263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0</v>
      </c>
      <c r="AG74" s="17">
        <v>0</v>
      </c>
      <c r="AH74" s="13" t="s">
        <v>264</v>
      </c>
      <c r="AI74" s="51" t="s">
        <v>265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v>0</v>
      </c>
      <c r="BN74" s="15">
        <f>SUM(BN75:BN78)</f>
        <v>0</v>
      </c>
    </row>
    <row r="75" spans="1:66" s="10" customFormat="1" ht="15" x14ac:dyDescent="0.25">
      <c r="A75" s="16" t="s">
        <v>266</v>
      </c>
      <c r="B75" s="53" t="s">
        <v>267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7819.6</v>
      </c>
      <c r="AG75" s="17">
        <v>7819.6</v>
      </c>
      <c r="AH75" s="18" t="s">
        <v>268</v>
      </c>
      <c r="AI75" s="53" t="s">
        <v>269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x14ac:dyDescent="0.25">
      <c r="A76" s="11" t="s">
        <v>270</v>
      </c>
      <c r="B76" s="51" t="s">
        <v>271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AF77</f>
        <v>631782.96</v>
      </c>
      <c r="AG76" s="15">
        <f>SUM(AG77:AG81)</f>
        <v>555182.96</v>
      </c>
      <c r="AH76" s="18" t="s">
        <v>272</v>
      </c>
      <c r="AI76" s="53" t="s">
        <v>273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x14ac:dyDescent="0.25">
      <c r="A77" s="16" t="s">
        <v>274</v>
      </c>
      <c r="B77" s="53" t="s">
        <v>275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631782.96</v>
      </c>
      <c r="AG77" s="17">
        <v>555182.96</v>
      </c>
      <c r="AH77" s="18" t="s">
        <v>276</v>
      </c>
      <c r="AI77" s="53" t="s">
        <v>277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x14ac:dyDescent="0.25">
      <c r="A78" s="16" t="s">
        <v>278</v>
      </c>
      <c r="B78" s="53" t="s">
        <v>279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280</v>
      </c>
      <c r="AI78" s="61" t="s">
        <v>281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.75" x14ac:dyDescent="0.25">
      <c r="A79" s="16" t="s">
        <v>282</v>
      </c>
      <c r="B79" s="53" t="s">
        <v>283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284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BM57</f>
        <v>13932634.68</v>
      </c>
      <c r="BN79" s="24">
        <f>BN50+BN53+BN57+BN63+BN67+BN74</f>
        <v>15936812.02</v>
      </c>
    </row>
    <row r="80" spans="1:66" s="10" customFormat="1" ht="18.75" x14ac:dyDescent="0.25">
      <c r="A80" s="16" t="s">
        <v>285</v>
      </c>
      <c r="B80" s="53" t="s">
        <v>286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287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BM79+BM48</f>
        <v>26051690.009999998</v>
      </c>
      <c r="BN80" s="25">
        <f>BN48+BN79</f>
        <v>46366577.25</v>
      </c>
    </row>
    <row r="81" spans="1:66" s="10" customFormat="1" ht="18.75" x14ac:dyDescent="0.25">
      <c r="A81" s="16" t="s">
        <v>288</v>
      </c>
      <c r="B81" s="53" t="s">
        <v>289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290</v>
      </c>
      <c r="AI81" s="65" t="s">
        <v>291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.75" x14ac:dyDescent="0.25">
      <c r="A82" s="11" t="s">
        <v>292</v>
      </c>
      <c r="B82" s="51" t="s">
        <v>293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48">
        <f>SUM(AF83:AF87)</f>
        <v>0</v>
      </c>
      <c r="AG82" s="15">
        <f>SUM(AG83:AG87)</f>
        <v>0</v>
      </c>
      <c r="AH82" s="27" t="s">
        <v>294</v>
      </c>
      <c r="AI82" s="50" t="s">
        <v>295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v>0</v>
      </c>
      <c r="BN82" s="15">
        <f>SUM(BN83:BN85)</f>
        <v>0</v>
      </c>
    </row>
    <row r="83" spans="1:66" s="10" customFormat="1" ht="15" x14ac:dyDescent="0.25">
      <c r="A83" s="16" t="s">
        <v>296</v>
      </c>
      <c r="B83" s="53" t="s">
        <v>297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298</v>
      </c>
      <c r="AI83" s="53" t="s">
        <v>299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x14ac:dyDescent="0.25">
      <c r="A84" s="16" t="s">
        <v>300</v>
      </c>
      <c r="B84" s="53" t="s">
        <v>301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302</v>
      </c>
      <c r="AI84" s="53" t="s">
        <v>303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x14ac:dyDescent="0.25">
      <c r="A85" s="16" t="s">
        <v>304</v>
      </c>
      <c r="B85" s="53" t="s">
        <v>305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306</v>
      </c>
      <c r="AI85" s="53" t="s">
        <v>307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.75" x14ac:dyDescent="0.25">
      <c r="A86" s="16" t="s">
        <v>308</v>
      </c>
      <c r="B86" s="53" t="s">
        <v>309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310</v>
      </c>
      <c r="AI86" s="50" t="s">
        <v>311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</f>
        <v>209078265.61000001</v>
      </c>
      <c r="BN86" s="15">
        <f>BN87+BN88+BN89+BN94+BN98</f>
        <v>171957238.78</v>
      </c>
    </row>
    <row r="87" spans="1:66" s="10" customFormat="1" ht="15" x14ac:dyDescent="0.25">
      <c r="A87" s="16" t="s">
        <v>312</v>
      </c>
      <c r="B87" s="53" t="s">
        <v>313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314</v>
      </c>
      <c r="AI87" s="53" t="s">
        <v>315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f>AF106-BM80-BM88-BM94-BM98</f>
        <v>33536998.310000002</v>
      </c>
      <c r="BN87" s="17">
        <v>20733963.789999999</v>
      </c>
    </row>
    <row r="88" spans="1:66" s="10" customFormat="1" ht="15" x14ac:dyDescent="0.25">
      <c r="A88" s="11" t="s">
        <v>316</v>
      </c>
      <c r="B88" s="51" t="s">
        <v>317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v>0</v>
      </c>
      <c r="AG88" s="15">
        <f>SUM(AG89:AG94)</f>
        <v>0</v>
      </c>
      <c r="AH88" s="18" t="s">
        <v>318</v>
      </c>
      <c r="AI88" s="53" t="s">
        <v>319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175541267.30000001</v>
      </c>
      <c r="BN88" s="17">
        <v>151223274.99000001</v>
      </c>
    </row>
    <row r="89" spans="1:66" s="10" customFormat="1" ht="15.75" x14ac:dyDescent="0.25">
      <c r="A89" s="16" t="s">
        <v>320</v>
      </c>
      <c r="B89" s="53" t="s">
        <v>321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0</v>
      </c>
      <c r="AG89" s="17">
        <v>0</v>
      </c>
      <c r="AH89" s="13" t="s">
        <v>322</v>
      </c>
      <c r="AI89" s="50" t="s">
        <v>323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v>0</v>
      </c>
      <c r="BN89" s="15">
        <f>SUM(BN90:BN93)</f>
        <v>0</v>
      </c>
    </row>
    <row r="90" spans="1:66" s="10" customFormat="1" ht="15" x14ac:dyDescent="0.25">
      <c r="A90" s="16" t="s">
        <v>324</v>
      </c>
      <c r="B90" s="53" t="s">
        <v>325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326</v>
      </c>
      <c r="AI90" s="53" t="s">
        <v>327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x14ac:dyDescent="0.25">
      <c r="A91" s="16" t="s">
        <v>328</v>
      </c>
      <c r="B91" s="53" t="s">
        <v>329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330</v>
      </c>
      <c r="AI91" s="53" t="s">
        <v>331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x14ac:dyDescent="0.25">
      <c r="A92" s="16" t="s">
        <v>332</v>
      </c>
      <c r="B92" s="53" t="s">
        <v>333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334</v>
      </c>
      <c r="AI92" s="53" t="s">
        <v>335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x14ac:dyDescent="0.25">
      <c r="A93" s="16" t="s">
        <v>336</v>
      </c>
      <c r="B93" s="53" t="s">
        <v>337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338</v>
      </c>
      <c r="AI93" s="53" t="s">
        <v>339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.75" x14ac:dyDescent="0.25">
      <c r="A94" s="16" t="s">
        <v>340</v>
      </c>
      <c r="B94" s="53" t="s">
        <v>341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342</v>
      </c>
      <c r="AI94" s="50" t="s">
        <v>343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v>0</v>
      </c>
      <c r="BN94" s="15">
        <f>SUM(BN95:BN97)</f>
        <v>0</v>
      </c>
    </row>
    <row r="95" spans="1:66" s="10" customFormat="1" ht="15" x14ac:dyDescent="0.25">
      <c r="A95" s="11" t="s">
        <v>344</v>
      </c>
      <c r="B95" s="51" t="s">
        <v>345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v>0</v>
      </c>
      <c r="AG95" s="15">
        <f>SUM(AG96:AG100)</f>
        <v>0</v>
      </c>
      <c r="AH95" s="18" t="s">
        <v>346</v>
      </c>
      <c r="AI95" s="53" t="s">
        <v>347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x14ac:dyDescent="0.25">
      <c r="A96" s="16" t="s">
        <v>348</v>
      </c>
      <c r="B96" s="53" t="s">
        <v>349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350</v>
      </c>
      <c r="AI96" s="53" t="s">
        <v>351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x14ac:dyDescent="0.25">
      <c r="A97" s="16" t="s">
        <v>352</v>
      </c>
      <c r="B97" s="53" t="s">
        <v>353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354</v>
      </c>
      <c r="AI97" s="53" t="s">
        <v>355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.75" x14ac:dyDescent="0.25">
      <c r="A98" s="16" t="s">
        <v>356</v>
      </c>
      <c r="B98" s="53" t="s">
        <v>357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358</v>
      </c>
      <c r="AI98" s="50" t="s">
        <v>359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v>0</v>
      </c>
      <c r="BN98" s="15">
        <f>SUM(BN99:BN100)</f>
        <v>0</v>
      </c>
    </row>
    <row r="99" spans="1:66" s="10" customFormat="1" ht="15" x14ac:dyDescent="0.25">
      <c r="A99" s="16" t="s">
        <v>360</v>
      </c>
      <c r="B99" s="53" t="s">
        <v>361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362</v>
      </c>
      <c r="AI99" s="53" t="s">
        <v>363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0</v>
      </c>
      <c r="BN99" s="17">
        <v>0</v>
      </c>
    </row>
    <row r="100" spans="1:66" s="10" customFormat="1" ht="15" x14ac:dyDescent="0.25">
      <c r="A100" s="16" t="s">
        <v>364</v>
      </c>
      <c r="B100" s="53" t="s">
        <v>365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366</v>
      </c>
      <c r="AI100" s="53" t="s">
        <v>367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0</v>
      </c>
      <c r="BN100" s="17">
        <v>0</v>
      </c>
    </row>
    <row r="101" spans="1:66" s="10" customFormat="1" ht="15.75" x14ac:dyDescent="0.25">
      <c r="A101" s="11" t="s">
        <v>368</v>
      </c>
      <c r="B101" s="51" t="s">
        <v>369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v>0</v>
      </c>
      <c r="AG101" s="15">
        <f>SUM(AG102:AG104)</f>
        <v>0</v>
      </c>
      <c r="AH101" s="13" t="s">
        <v>370</v>
      </c>
      <c r="AI101" s="50" t="s">
        <v>371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v>0</v>
      </c>
      <c r="BN101" s="15">
        <f>SUM(BN102:BN103)</f>
        <v>0</v>
      </c>
    </row>
    <row r="102" spans="1:66" s="10" customFormat="1" ht="15" x14ac:dyDescent="0.25">
      <c r="A102" s="16" t="s">
        <v>372</v>
      </c>
      <c r="B102" s="53" t="s">
        <v>373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374</v>
      </c>
      <c r="AI102" s="53" t="s">
        <v>375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x14ac:dyDescent="0.25">
      <c r="A103" s="16" t="s">
        <v>376</v>
      </c>
      <c r="B103" s="53" t="s">
        <v>377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378</v>
      </c>
      <c r="AI103" s="61" t="s">
        <v>379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8.75" x14ac:dyDescent="0.25">
      <c r="A104" s="16" t="s">
        <v>380</v>
      </c>
      <c r="B104" s="61" t="s">
        <v>381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1" t="s">
        <v>382</v>
      </c>
      <c r="BM104" s="32">
        <f>BM86+BM98+BM82</f>
        <v>209078265.61000001</v>
      </c>
      <c r="BN104" s="32">
        <f>BN82+BN86+BN101</f>
        <v>171957238.78</v>
      </c>
    </row>
    <row r="105" spans="1:66" s="10" customFormat="1" ht="18.75" x14ac:dyDescent="0.25">
      <c r="A105" s="33"/>
      <c r="B105" s="34"/>
      <c r="C105" s="67" t="s">
        <v>383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35">
        <f>AF101+AF95+AF88+AF82+AF76+AF67+AF59</f>
        <v>227443872.5</v>
      </c>
      <c r="AG105" s="35">
        <f>AG48+AG53+AG59+AG67+AG76+AG82+AG88+AG95+AG101</f>
        <v>212992027.53999999</v>
      </c>
      <c r="AH105" s="28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8"/>
      <c r="BM105" s="32"/>
    </row>
    <row r="106" spans="1:66" s="10" customFormat="1" ht="19.5" thickBot="1" x14ac:dyDescent="0.3">
      <c r="A106" s="39"/>
      <c r="B106" s="66" t="s">
        <v>384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40">
        <f>AF105+AF46</f>
        <v>235129955.62</v>
      </c>
      <c r="AG106" s="49">
        <f>AG46+AG105</f>
        <v>218323816.03</v>
      </c>
      <c r="AH106" s="41"/>
      <c r="AI106" s="66" t="s">
        <v>385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42">
        <f>BM104+BM80</f>
        <v>235129955.62</v>
      </c>
      <c r="BN106" s="42">
        <f>BN80+BN104</f>
        <v>218323816.03</v>
      </c>
    </row>
    <row r="107" spans="1:66" s="10" customFormat="1" ht="19.5" thickTop="1" x14ac:dyDescent="0.25">
      <c r="A107" s="39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43"/>
      <c r="AG107" s="43"/>
      <c r="AH107" s="41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4"/>
      <c r="BN107" s="44"/>
    </row>
    <row r="108" spans="1:66" s="10" customFormat="1" ht="15" x14ac:dyDescent="0.25">
      <c r="A108" s="39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6"/>
      <c r="AG108" s="46"/>
      <c r="AH108" s="46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7"/>
      <c r="BN108" s="46"/>
    </row>
    <row r="109" spans="1:66" x14ac:dyDescent="0.2"/>
    <row r="110" spans="1:66" x14ac:dyDescent="0.2"/>
    <row r="111" spans="1:66" x14ac:dyDescent="0.2"/>
    <row r="112" spans="1:66" x14ac:dyDescent="0.2"/>
    <row r="113" spans="1:66" x14ac:dyDescent="0.2"/>
    <row r="114" spans="1:66" x14ac:dyDescent="0.2">
      <c r="A114" s="45"/>
      <c r="AF114" s="45"/>
      <c r="AG114" s="45"/>
      <c r="AH114" s="45"/>
      <c r="BM114" s="45"/>
      <c r="BN114" s="45"/>
    </row>
    <row r="115" spans="1:66" x14ac:dyDescent="0.2">
      <c r="A115" s="45"/>
      <c r="AF115" s="45"/>
      <c r="AG115" s="45"/>
      <c r="AH115" s="45"/>
      <c r="BM115" s="45"/>
      <c r="BN115" s="45"/>
    </row>
    <row r="116" spans="1:66" x14ac:dyDescent="0.2">
      <c r="A116" s="45"/>
      <c r="AF116" s="45"/>
      <c r="AG116" s="45"/>
      <c r="AH116" s="45"/>
      <c r="BM116" s="45"/>
      <c r="BN116" s="45"/>
    </row>
    <row r="117" spans="1:66" x14ac:dyDescent="0.2">
      <c r="A117" s="45"/>
      <c r="AF117" s="45"/>
      <c r="AG117" s="45"/>
      <c r="AH117" s="45"/>
      <c r="BM117" s="45"/>
      <c r="BN117" s="45"/>
    </row>
    <row r="118" spans="1:66" x14ac:dyDescent="0.2">
      <c r="A118" s="45"/>
      <c r="AF118" s="45"/>
      <c r="AG118" s="45"/>
      <c r="AH118" s="45"/>
      <c r="BM118" s="45"/>
      <c r="BN118" s="45"/>
    </row>
    <row r="119" spans="1:66" x14ac:dyDescent="0.2">
      <c r="A119" s="45"/>
      <c r="AF119" s="45"/>
      <c r="AG119" s="45"/>
      <c r="AH119" s="45"/>
      <c r="BM119" s="45"/>
      <c r="BN119" s="45"/>
    </row>
    <row r="120" spans="1:66" x14ac:dyDescent="0.2">
      <c r="A120" s="45"/>
      <c r="AF120" s="45"/>
      <c r="AG120" s="45"/>
      <c r="AH120" s="45"/>
      <c r="BM120" s="45"/>
      <c r="BN120" s="45"/>
    </row>
    <row r="121" spans="1:66" ht="11.25" customHeight="1" x14ac:dyDescent="0.2"/>
    <row r="122" spans="1:66" ht="11.25" customHeight="1" x14ac:dyDescent="0.2"/>
    <row r="123" spans="1:66" ht="11.25" customHeight="1" x14ac:dyDescent="0.2"/>
    <row r="124" spans="1:66" ht="11.25" customHeight="1" x14ac:dyDescent="0.2"/>
    <row r="125" spans="1:66" ht="11.25" customHeight="1" x14ac:dyDescent="0.2"/>
    <row r="126" spans="1:66" ht="11.25" customHeight="1" x14ac:dyDescent="0.2"/>
    <row r="127" spans="1:66" ht="11.25" customHeight="1" x14ac:dyDescent="0.2"/>
    <row r="128" spans="1:66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</sheetData>
  <mergeCells count="207">
    <mergeCell ref="B107:AE107"/>
    <mergeCell ref="AI107:BL107"/>
    <mergeCell ref="B103:AE103"/>
    <mergeCell ref="AI103:BL103"/>
    <mergeCell ref="B104:AE104"/>
    <mergeCell ref="C105:AE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ageMargins left="0.7" right="0.7" top="0.75" bottom="0.75" header="0.3" footer="0.3"/>
  <pageSetup orientation="portrait" verticalDpi="0" r:id="rId1"/>
  <ignoredErrors>
    <ignoredError sqref="AF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Hacie Ixtlah</cp:lastModifiedBy>
  <dcterms:created xsi:type="dcterms:W3CDTF">2021-08-02T16:02:18Z</dcterms:created>
  <dcterms:modified xsi:type="dcterms:W3CDTF">2024-08-16T15:23:26Z</dcterms:modified>
</cp:coreProperties>
</file>