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VAC 2024 3\"/>
    </mc:Choice>
  </mc:AlternateContent>
  <xr:revisionPtr revIDLastSave="0" documentId="8_{4D69BFE2-5052-45F6-8121-1FFAF07F187E}" xr6:coauthVersionLast="47" xr6:coauthVersionMax="47" xr10:uidLastSave="{00000000-0000-0000-0000-000000000000}"/>
  <bookViews>
    <workbookView xWindow="-120" yWindow="-120" windowWidth="24240" windowHeight="13140" xr2:uid="{931287B0-D420-4AD6-8A2F-2D10AA0132A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9" i="1" l="1"/>
  <c r="BM39" i="1"/>
  <c r="BN38" i="1"/>
  <c r="BN37" i="1" s="1"/>
  <c r="BM38" i="1"/>
  <c r="BM37" i="1" s="1"/>
  <c r="BN36" i="1"/>
  <c r="BM36" i="1"/>
  <c r="BN35" i="1"/>
  <c r="BM35" i="1"/>
  <c r="BN34" i="1"/>
  <c r="BM34" i="1"/>
  <c r="BM31" i="1" s="1"/>
  <c r="BN33" i="1"/>
  <c r="BM33" i="1"/>
  <c r="BN32" i="1"/>
  <c r="BM32" i="1"/>
  <c r="BN31" i="1"/>
  <c r="BN30" i="1"/>
  <c r="BM30" i="1"/>
  <c r="BM27" i="1" s="1"/>
  <c r="BN29" i="1"/>
  <c r="BM29" i="1"/>
  <c r="BN28" i="1"/>
  <c r="BM28" i="1"/>
  <c r="BN27" i="1"/>
  <c r="BN40" i="1" s="1"/>
  <c r="AG25" i="1"/>
  <c r="AF25" i="1"/>
  <c r="AG24" i="1"/>
  <c r="AF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N24" i="1" s="1"/>
  <c r="BM18" i="1"/>
  <c r="BM24" i="1" s="1"/>
  <c r="AG18" i="1"/>
  <c r="AF18" i="1"/>
  <c r="AG17" i="1"/>
  <c r="AG26" i="1" s="1"/>
  <c r="AF17" i="1"/>
  <c r="AF26" i="1" s="1"/>
  <c r="BN15" i="1"/>
  <c r="BM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N16" i="1" s="1"/>
  <c r="BN25" i="1" s="1"/>
  <c r="BM9" i="1"/>
  <c r="BM16" i="1" s="1"/>
  <c r="AG9" i="1"/>
  <c r="AF9" i="1"/>
  <c r="BN8" i="1"/>
  <c r="BM8" i="1"/>
  <c r="AG8" i="1"/>
  <c r="AG15" i="1" s="1"/>
  <c r="AG27" i="1" s="1"/>
  <c r="AF8" i="1"/>
  <c r="AF15" i="1" s="1"/>
  <c r="AF27" i="1" s="1"/>
  <c r="BN5" i="1"/>
  <c r="BM5" i="1"/>
  <c r="AG5" i="1"/>
  <c r="AF5" i="1"/>
  <c r="BM25" i="1" l="1"/>
  <c r="BN41" i="1"/>
  <c r="BM40" i="1"/>
  <c r="BM41" i="1" l="1"/>
</calcChain>
</file>

<file path=xl/sharedStrings.xml><?xml version="1.0" encoding="utf-8"?>
<sst xmlns="http://schemas.openxmlformats.org/spreadsheetml/2006/main" count="72" uniqueCount="70">
  <si>
    <t>MUNICIPIO IXTLAHUACÁN DEL RÍO</t>
  </si>
  <si>
    <t>ESTADO DE SITUACIÓN FINANCIERA</t>
  </si>
  <si>
    <t>AL 30 DE SEPTIEMBRE DE 2024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</si>
  <si>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</si>
  <si>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</si>
  <si>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</si>
  <si>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</si>
  <si>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</si>
  <si>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</si>
  <si>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</si>
  <si>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</si>
  <si>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</si>
  <si>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</si>
  <si>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</si>
  <si>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</si>
  <si>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</si>
  <si>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</si>
  <si>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</si>
  <si>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</si>
  <si>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</si>
  <si>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</si>
  <si>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</si>
  <si>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</si>
  <si>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</si>
  <si>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</si>
  <si>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</si>
  <si>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</si>
  <si>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</si>
  <si>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</si>
  <si>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</si>
  <si>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</si>
  <si>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</si>
  <si>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</si>
  <si>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</si>
  <si>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</si>
  <si>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</si>
  <si>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</si>
  <si>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</si>
  <si>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</si>
  <si>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</si>
  <si>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</si>
  <si>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</si>
  <si>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</si>
  <si>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</si>
  <si>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</si>
  <si>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</si>
  <si>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</si>
  <si>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</si>
  <si>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</si>
  <si>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</si>
  <si>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</si>
  <si>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</si>
  <si>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</si>
  <si>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</si>
  <si>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</si>
  <si>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</si>
  <si>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</si>
  <si>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</si>
  <si>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</si>
  <si>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</si>
  <si>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</si>
  <si>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</si>
  <si>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</si>
  <si>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</si>
  <si>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</si>
  <si>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ASEJ2024-09-06-11-2024-1</t>
  </si>
  <si>
    <t>MTRO PEDRO HARO OCAMPO</t>
  </si>
  <si>
    <t>LCP LUZ BELEN HERNANDEZ SUAREZ</t>
  </si>
  <si>
    <t>PRESIDENTE</t>
  </si>
  <si>
    <t>ENCARGADA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</si>
</sst>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0">
    <font>
      <sz val="11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C39HrP24DhTt"/>
    </font>
    <font>
      <sz val="28"/>
      <color theme="1"/>
      <name val="Bar-Code 39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4" fontId="9" fillId="0" borderId="3" xfId="0" applyNumberFormat="1" applyFont="1" applyBorder="1" applyAlignment="1" applyProtection="1">
      <alignment vertical="center"/>
      <protection hidden="1"/>
    </xf>
    <xf numFmtId="4" fontId="7" fillId="0" borderId="3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right" vertical="center"/>
      <protection hidden="1"/>
    </xf>
    <xf numFmtId="0" fontId="11" fillId="0" borderId="4" xfId="0" applyFont="1" applyBorder="1" applyAlignment="1" applyProtection="1">
      <alignment horizontal="left" vertical="center" wrapText="1"/>
      <protection hidden="1"/>
    </xf>
    <xf numFmtId="4" fontId="9" fillId="0" borderId="4" xfId="0" applyNumberFormat="1" applyFont="1" applyBorder="1" applyAlignment="1" applyProtection="1">
      <alignment vertical="center"/>
      <protection hidden="1"/>
    </xf>
    <xf numFmtId="4" fontId="7" fillId="0" borderId="4" xfId="0" applyNumberFormat="1" applyFont="1" applyBorder="1" applyAlignment="1" applyProtection="1">
      <alignment horizontal="right" vertical="center"/>
      <protection hidden="1"/>
    </xf>
    <xf numFmtId="4" fontId="10" fillId="0" borderId="4" xfId="0" applyNumberFormat="1" applyFont="1" applyBorder="1" applyAlignment="1" applyProtection="1">
      <alignment vertical="center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4" fontId="0" fillId="0" borderId="5" xfId="0" applyNumberForma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13" fillId="0" borderId="6" xfId="0" applyFont="1" applyBorder="1" applyAlignment="1" applyProtection="1">
      <alignment horizontal="right" vertical="center" wrapText="1"/>
      <protection hidden="1"/>
    </xf>
    <xf numFmtId="4" fontId="14" fillId="0" borderId="3" xfId="0" applyNumberFormat="1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right" vertical="center" wrapText="1"/>
      <protection hidden="1"/>
    </xf>
    <xf numFmtId="0" fontId="13" fillId="0" borderId="4" xfId="0" applyFont="1" applyBorder="1" applyAlignment="1" applyProtection="1">
      <alignment horizontal="right" vertical="center" wrapText="1"/>
      <protection hidden="1"/>
    </xf>
    <xf numFmtId="4" fontId="14" fillId="0" borderId="7" xfId="0" applyNumberFormat="1" applyFon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right" vertical="center"/>
      <protection hidden="1"/>
    </xf>
    <xf numFmtId="0" fontId="8" fillId="0" borderId="3" xfId="0" applyFont="1" applyBorder="1" applyAlignment="1" applyProtection="1">
      <alignment horizontal="right" vertical="center" wrapText="1"/>
      <protection hidden="1"/>
    </xf>
    <xf numFmtId="4" fontId="4" fillId="0" borderId="3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right" vertical="center" wrapText="1"/>
      <protection hidden="1"/>
    </xf>
    <xf numFmtId="4" fontId="14" fillId="0" borderId="0" xfId="0" applyNumberFormat="1" applyFont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4" fontId="0" fillId="0" borderId="4" xfId="0" applyNumberForma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4" fillId="0" borderId="9" xfId="0" applyNumberFormat="1" applyFont="1" applyBorder="1" applyAlignment="1" applyProtection="1">
      <alignment horizontal="right" vertical="center"/>
      <protection hidden="1"/>
    </xf>
    <xf numFmtId="4" fontId="7" fillId="0" borderId="4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4" fillId="0" borderId="10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4" fontId="4" fillId="0" borderId="0" xfId="0" applyNumberFormat="1" applyFont="1" applyAlignment="1" applyProtection="1">
      <alignment horizontal="right" vertical="center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4" fontId="0" fillId="0" borderId="12" xfId="0" applyNumberFormat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4" fontId="4" fillId="0" borderId="10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4" fontId="4" fillId="0" borderId="9" xfId="0" applyNumberFormat="1" applyFont="1" applyBorder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right" vertical="center"/>
      <protection hidden="1"/>
    </xf>
    <xf numFmtId="4" fontId="4" fillId="0" borderId="10" xfId="0" applyNumberFormat="1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1" xfId="0" applyFont="1" applyBorder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164" fontId="1" fillId="0" borderId="1" xfId="0" applyNumberFormat="1" applyFont="1" applyBorder="1" applyProtection="1">
      <protection hidden="1"/>
    </xf>
    <xf numFmtId="164" fontId="18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wrapText="1"/>
      <protection hidden="1"/>
    </xf>
    <xf numFmtId="164" fontId="14" fillId="0" borderId="0" xfId="0" applyNumberFormat="1" applyFont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EVAC\Reportes\Reportes%20(2).xlsm" TargetMode="External"/><Relationship Id="rId1" Type="http://schemas.openxmlformats.org/officeDocument/2006/relationships/externalLinkPath" Target="file:///E:\SEVAC\Reportes\Reportes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5">
          <cell r="C5">
            <v>1206489.1600000001</v>
          </cell>
          <cell r="G5">
            <v>184138.84</v>
          </cell>
        </row>
        <row r="13">
          <cell r="C13">
            <v>742745.1</v>
          </cell>
          <cell r="G13">
            <v>265827.48</v>
          </cell>
        </row>
        <row r="21">
          <cell r="C21">
            <v>844576.82</v>
          </cell>
          <cell r="G21">
            <v>0</v>
          </cell>
        </row>
        <row r="27">
          <cell r="C27">
            <v>0</v>
          </cell>
          <cell r="G27">
            <v>0</v>
          </cell>
        </row>
        <row r="33">
          <cell r="C33">
            <v>0</v>
          </cell>
          <cell r="G33">
            <v>0</v>
          </cell>
        </row>
        <row r="35">
          <cell r="C35">
            <v>0</v>
          </cell>
          <cell r="G35">
            <v>0</v>
          </cell>
        </row>
        <row r="38">
          <cell r="C38">
            <v>0</v>
          </cell>
          <cell r="G38">
            <v>0</v>
          </cell>
        </row>
        <row r="44">
          <cell r="C44">
            <v>0</v>
          </cell>
          <cell r="G44">
            <v>0</v>
          </cell>
        </row>
        <row r="49">
          <cell r="C49">
            <v>0</v>
          </cell>
          <cell r="G49">
            <v>0</v>
          </cell>
        </row>
        <row r="55">
          <cell r="C55">
            <v>226751102.27000001</v>
          </cell>
          <cell r="G55">
            <v>255565559.93000001</v>
          </cell>
        </row>
        <row r="63">
          <cell r="C63">
            <v>19536251.400000002</v>
          </cell>
          <cell r="G63">
            <v>20212046.590000004</v>
          </cell>
        </row>
        <row r="72">
          <cell r="C72">
            <v>755775.36</v>
          </cell>
          <cell r="G72">
            <v>913303.36</v>
          </cell>
        </row>
        <row r="78">
          <cell r="D78">
            <v>0</v>
          </cell>
          <cell r="H78">
            <v>0</v>
          </cell>
        </row>
        <row r="84">
          <cell r="C84">
            <v>0</v>
          </cell>
          <cell r="G84">
            <v>0</v>
          </cell>
        </row>
        <row r="91">
          <cell r="D91">
            <v>0</v>
          </cell>
          <cell r="H91">
            <v>0</v>
          </cell>
        </row>
        <row r="97">
          <cell r="C97">
            <v>0</v>
          </cell>
          <cell r="G97">
            <v>0</v>
          </cell>
        </row>
        <row r="103">
          <cell r="D103">
            <v>36760283.93</v>
          </cell>
          <cell r="H103">
            <v>39485674.93</v>
          </cell>
        </row>
        <row r="113">
          <cell r="D113">
            <v>0</v>
          </cell>
          <cell r="H113">
            <v>0</v>
          </cell>
        </row>
        <row r="117">
          <cell r="D117">
            <v>0</v>
          </cell>
          <cell r="H117">
            <v>823225.86</v>
          </cell>
        </row>
        <row r="121">
          <cell r="D121">
            <v>0</v>
          </cell>
          <cell r="H121">
            <v>0</v>
          </cell>
        </row>
        <row r="124">
          <cell r="D124">
            <v>6200000</v>
          </cell>
          <cell r="H124">
            <v>0</v>
          </cell>
        </row>
        <row r="128">
          <cell r="D128">
            <v>0</v>
          </cell>
          <cell r="H128">
            <v>0</v>
          </cell>
        </row>
        <row r="135">
          <cell r="D135">
            <v>0</v>
          </cell>
          <cell r="H135">
            <v>0</v>
          </cell>
        </row>
        <row r="139">
          <cell r="D139">
            <v>0</v>
          </cell>
          <cell r="H139">
            <v>0</v>
          </cell>
        </row>
        <row r="144">
          <cell r="D144">
            <v>0</v>
          </cell>
          <cell r="H144">
            <v>0</v>
          </cell>
        </row>
        <row r="147">
          <cell r="D147">
            <v>0</v>
          </cell>
          <cell r="H147">
            <v>0</v>
          </cell>
        </row>
        <row r="151">
          <cell r="D151">
            <v>22104275.579999998</v>
          </cell>
          <cell r="H151">
            <v>16823635.260000002</v>
          </cell>
        </row>
        <row r="157">
          <cell r="D157">
            <v>0</v>
          </cell>
          <cell r="H157">
            <v>0</v>
          </cell>
        </row>
        <row r="161">
          <cell r="D161">
            <v>0</v>
          </cell>
          <cell r="H161">
            <v>0</v>
          </cell>
        </row>
        <row r="168">
          <cell r="D168">
            <v>0</v>
          </cell>
          <cell r="H168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9">
          <cell r="D179">
            <v>9057923.5500000417</v>
          </cell>
          <cell r="H179">
            <v>35235959.549999997</v>
          </cell>
        </row>
        <row r="180">
          <cell r="D180">
            <v>175714457.05000001</v>
          </cell>
          <cell r="H180">
            <v>184772380.59999999</v>
          </cell>
        </row>
        <row r="181">
          <cell r="D181">
            <v>0</v>
          </cell>
          <cell r="H181">
            <v>0</v>
          </cell>
        </row>
        <row r="186">
          <cell r="D186">
            <v>0</v>
          </cell>
          <cell r="H186">
            <v>0</v>
          </cell>
        </row>
        <row r="190">
          <cell r="D190">
            <v>0</v>
          </cell>
          <cell r="H190">
            <v>0</v>
          </cell>
        </row>
        <row r="194">
          <cell r="H194">
            <v>0</v>
          </cell>
        </row>
        <row r="195">
          <cell r="H19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CF36-C766-491A-ABD0-D36D57E26C40}">
  <dimension ref="A1:BV132"/>
  <sheetViews>
    <sheetView tabSelected="1" workbookViewId="0">
      <selection activeCell="AG12" sqref="AG12"/>
    </sheetView>
  </sheetViews>
  <sheetFormatPr baseColWidth="10" defaultColWidth="0" defaultRowHeight="0" zeroHeight="1"/>
  <cols>
    <col min="1" max="1" width="6.125" style="1" bestFit="1" customWidth="1"/>
    <col min="2" max="30" width="2.5" style="56" customWidth="1"/>
    <col min="31" max="31" width="3.75" style="56" customWidth="1"/>
    <col min="32" max="33" width="20" style="57" customWidth="1"/>
    <col min="34" max="34" width="6.125" style="57" customWidth="1"/>
    <col min="35" max="63" width="2.5" style="56" customWidth="1"/>
    <col min="64" max="64" width="3.625" style="56" customWidth="1"/>
    <col min="65" max="66" width="20" style="57" customWidth="1"/>
    <col min="67" max="74" width="2" style="56" hidden="1"/>
    <col min="75" max="16384" width="10" style="56" hidden="1"/>
  </cols>
  <sheetData>
    <row r="1" spans="1:66" s="3" customFormat="1" ht="2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s="3" customFormat="1" ht="21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</row>
    <row r="3" spans="1:66" s="3" customFormat="1" ht="18.75">
      <c r="A3" s="1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66" s="3" customFormat="1" ht="15" customHeight="1">
      <c r="A4" s="1"/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6" s="8" customFormat="1" ht="21">
      <c r="A5" s="6" t="s">
        <v>4</v>
      </c>
      <c r="B5" s="7" t="s">
        <v>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6">
        <f>[1]Validacion!F185</f>
        <v>2024</v>
      </c>
      <c r="AG5" s="6">
        <f>[1]Validacion!F186</f>
        <v>2023</v>
      </c>
      <c r="AH5" s="6" t="s">
        <v>6</v>
      </c>
      <c r="AI5" s="7" t="s">
        <v>5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6">
        <f>[1]Validacion!F185</f>
        <v>2024</v>
      </c>
      <c r="BN5" s="6">
        <f>[1]Validacion!F186</f>
        <v>2023</v>
      </c>
    </row>
    <row r="6" spans="1:66" s="13" customFormat="1" ht="15" customHeight="1">
      <c r="A6" s="9"/>
      <c r="B6" s="10" t="s">
        <v>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12"/>
      <c r="AI6" s="10" t="s">
        <v>8</v>
      </c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1"/>
      <c r="BN6" s="11"/>
    </row>
    <row r="7" spans="1:66" s="13" customFormat="1" ht="15" customHeight="1">
      <c r="A7" s="14"/>
      <c r="B7" s="15" t="s">
        <v>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6"/>
      <c r="AH7" s="17"/>
      <c r="AI7" s="15" t="s">
        <v>10</v>
      </c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8"/>
      <c r="BN7" s="18"/>
    </row>
    <row r="8" spans="1:66" s="13" customFormat="1" ht="15" customHeight="1">
      <c r="A8" s="14"/>
      <c r="B8" s="19" t="s">
        <v>11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>
        <f>[1]Balanza!G5</f>
        <v>184138.84</v>
      </c>
      <c r="AG8" s="20">
        <f>[1]Balanza!C5</f>
        <v>1206489.1600000001</v>
      </c>
      <c r="AH8" s="17"/>
      <c r="AI8" s="19" t="s">
        <v>12</v>
      </c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20">
        <f>[1]Balanza!H103</f>
        <v>39485674.93</v>
      </c>
      <c r="BN8" s="20">
        <f>[1]Balanza!D103</f>
        <v>36760283.93</v>
      </c>
    </row>
    <row r="9" spans="1:66" s="13" customFormat="1" ht="15" customHeight="1">
      <c r="A9" s="14"/>
      <c r="B9" s="19" t="s">
        <v>13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>
        <f>[1]Balanza!G13</f>
        <v>265827.48</v>
      </c>
      <c r="AG9" s="20">
        <f>[1]Balanza!C13</f>
        <v>742745.1</v>
      </c>
      <c r="AH9" s="20"/>
      <c r="AI9" s="19" t="s">
        <v>14</v>
      </c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>
        <f>[1]Balanza!H113</f>
        <v>0</v>
      </c>
      <c r="BN9" s="20">
        <f>[1]Balanza!D113</f>
        <v>0</v>
      </c>
    </row>
    <row r="10" spans="1:66" s="13" customFormat="1" ht="15" customHeight="1">
      <c r="A10" s="14"/>
      <c r="B10" s="19" t="s">
        <v>15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>
        <f>[1]Balanza!G21</f>
        <v>0</v>
      </c>
      <c r="AG10" s="20">
        <f>[1]Balanza!C21</f>
        <v>844576.82</v>
      </c>
      <c r="AH10" s="20"/>
      <c r="AI10" s="19" t="s">
        <v>16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20">
        <f>[1]Balanza!H117</f>
        <v>823225.86</v>
      </c>
      <c r="BN10" s="20">
        <f>[1]Balanza!D117</f>
        <v>0</v>
      </c>
    </row>
    <row r="11" spans="1:66" s="13" customFormat="1" ht="15" customHeight="1">
      <c r="A11" s="14"/>
      <c r="B11" s="19" t="s">
        <v>17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>
        <f>[1]Balanza!G27</f>
        <v>0</v>
      </c>
      <c r="AG11" s="20">
        <f>[1]Balanza!C27</f>
        <v>0</v>
      </c>
      <c r="AH11" s="20"/>
      <c r="AI11" s="19" t="s">
        <v>18</v>
      </c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20">
        <f>[1]Balanza!H121</f>
        <v>0</v>
      </c>
      <c r="BN11" s="20">
        <f>[1]Balanza!D121</f>
        <v>0</v>
      </c>
    </row>
    <row r="12" spans="1:66" s="13" customFormat="1" ht="15" customHeight="1">
      <c r="A12" s="14"/>
      <c r="B12" s="19" t="s">
        <v>19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>
        <f>[1]Balanza!G33</f>
        <v>0</v>
      </c>
      <c r="AG12" s="20">
        <f>[1]Balanza!C33</f>
        <v>0</v>
      </c>
      <c r="AH12" s="20"/>
      <c r="AI12" s="19" t="s">
        <v>20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20">
        <f>[1]Balanza!H124</f>
        <v>0</v>
      </c>
      <c r="BN12" s="20">
        <f>[1]Balanza!D124</f>
        <v>6200000</v>
      </c>
    </row>
    <row r="13" spans="1:66" s="13" customFormat="1" ht="15" customHeight="1">
      <c r="A13" s="14"/>
      <c r="B13" s="19" t="s">
        <v>21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>
        <f>[1]Balanza!G35</f>
        <v>0</v>
      </c>
      <c r="AG13" s="20">
        <f>[1]Balanza!C35</f>
        <v>0</v>
      </c>
      <c r="AH13" s="20"/>
      <c r="AI13" s="19" t="s">
        <v>22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20">
        <f>[1]Balanza!H128</f>
        <v>0</v>
      </c>
      <c r="BN13" s="20">
        <f>[1]Balanza!D128</f>
        <v>0</v>
      </c>
    </row>
    <row r="14" spans="1:66" s="13" customFormat="1" ht="15" customHeight="1">
      <c r="A14" s="14"/>
      <c r="B14" s="19" t="s">
        <v>23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1">
        <f>[1]Balanza!G38</f>
        <v>0</v>
      </c>
      <c r="AG14" s="21">
        <f>[1]Balanza!C38</f>
        <v>0</v>
      </c>
      <c r="AH14" s="20"/>
      <c r="AI14" s="19" t="s">
        <v>24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20">
        <f>[1]Balanza!H135</f>
        <v>0</v>
      </c>
      <c r="BN14" s="20">
        <f>[1]Balanza!D135</f>
        <v>0</v>
      </c>
    </row>
    <row r="15" spans="1:66" s="13" customFormat="1" ht="15" customHeight="1">
      <c r="A15" s="22"/>
      <c r="B15" s="23" t="s">
        <v>25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>
        <f>AF8+AF9+AF10+AF11+AF12+AF13+AF14</f>
        <v>449966.31999999995</v>
      </c>
      <c r="AG15" s="24">
        <f>AG8+AG9+AG10+AG11+AG12+AG13+AG14</f>
        <v>2793811.08</v>
      </c>
      <c r="AH15" s="20"/>
      <c r="AI15" s="19" t="s">
        <v>26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1">
        <f>[1]Balanza!H139</f>
        <v>0</v>
      </c>
      <c r="BN15" s="21">
        <f>[1]Balanza!D139</f>
        <v>0</v>
      </c>
    </row>
    <row r="16" spans="1:66" s="13" customFormat="1" ht="15" customHeight="1">
      <c r="A16" s="14"/>
      <c r="B16" s="15" t="s">
        <v>27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24"/>
      <c r="AG16" s="24"/>
      <c r="AH16" s="20"/>
      <c r="AI16" s="25" t="s">
        <v>28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4">
        <f>BM8+BM9+BM10+BM11+BM12+BM13+BM14+BM15</f>
        <v>40308900.789999999</v>
      </c>
      <c r="BN16" s="24">
        <f>BN8+BN9+BN10+BN11+BN12+BN13+BN14+BN15</f>
        <v>42960283.93</v>
      </c>
    </row>
    <row r="17" spans="1:66" s="13" customFormat="1" ht="15" customHeight="1">
      <c r="A17" s="14"/>
      <c r="B17" s="19" t="s">
        <v>29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>
        <f>[1]Balanza!G44</f>
        <v>0</v>
      </c>
      <c r="AG17" s="20">
        <f>[1]Balanza!C44</f>
        <v>0</v>
      </c>
      <c r="AH17" s="20"/>
      <c r="AI17" s="15" t="s">
        <v>30</v>
      </c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6"/>
      <c r="BN17" s="16"/>
    </row>
    <row r="18" spans="1:66" s="13" customFormat="1" ht="15" customHeight="1">
      <c r="A18" s="14"/>
      <c r="B18" s="19" t="s">
        <v>31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>
        <f>[1]Balanza!G49</f>
        <v>0</v>
      </c>
      <c r="AG18" s="20">
        <f>[1]Balanza!C49</f>
        <v>0</v>
      </c>
      <c r="AH18" s="17"/>
      <c r="AI18" s="19" t="s">
        <v>32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0">
        <f>[1]Balanza!H144</f>
        <v>0</v>
      </c>
      <c r="BN18" s="20">
        <f>[1]Balanza!D144</f>
        <v>0</v>
      </c>
    </row>
    <row r="19" spans="1:66" s="13" customFormat="1" ht="15" customHeight="1">
      <c r="A19" s="14"/>
      <c r="B19" s="19" t="s">
        <v>33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>
        <f>[1]Balanza!G55</f>
        <v>255565559.93000001</v>
      </c>
      <c r="AG19" s="20">
        <f>[1]Balanza!C55</f>
        <v>226751102.27000001</v>
      </c>
      <c r="AH19" s="20"/>
      <c r="AI19" s="19" t="s">
        <v>34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0">
        <f>[1]Balanza!H147</f>
        <v>0</v>
      </c>
      <c r="BN19" s="20">
        <f>[1]Balanza!D147</f>
        <v>0</v>
      </c>
    </row>
    <row r="20" spans="1:66" s="13" customFormat="1" ht="15" customHeight="1">
      <c r="A20" s="14"/>
      <c r="B20" s="19" t="s">
        <v>35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>
        <f>[1]Balanza!G63</f>
        <v>20212046.590000004</v>
      </c>
      <c r="AG20" s="20">
        <f>[1]Balanza!C63</f>
        <v>19536251.400000002</v>
      </c>
      <c r="AH20" s="20"/>
      <c r="AI20" s="19" t="s">
        <v>36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0">
        <f>[1]Balanza!H151</f>
        <v>16823635.260000002</v>
      </c>
      <c r="BN20" s="20">
        <f>[1]Balanza!D151</f>
        <v>22104275.579999998</v>
      </c>
    </row>
    <row r="21" spans="1:66" s="13" customFormat="1" ht="15" customHeight="1">
      <c r="A21" s="14"/>
      <c r="B21" s="19" t="s">
        <v>37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>
        <f>[1]Balanza!G72</f>
        <v>913303.36</v>
      </c>
      <c r="AG21" s="20">
        <f>[1]Balanza!C72</f>
        <v>755775.36</v>
      </c>
      <c r="AH21" s="20"/>
      <c r="AI21" s="19" t="s">
        <v>38</v>
      </c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20">
        <f>[1]Balanza!H157</f>
        <v>0</v>
      </c>
      <c r="BN21" s="20">
        <f>[1]Balanza!D157</f>
        <v>0</v>
      </c>
    </row>
    <row r="22" spans="1:66" s="13" customFormat="1" ht="15" customHeight="1">
      <c r="A22" s="14"/>
      <c r="B22" s="19" t="s">
        <v>39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>
        <f>([1]Balanza!H78)*-1</f>
        <v>0</v>
      </c>
      <c r="AG22" s="20">
        <f>([1]Balanza!D78)*-1</f>
        <v>0</v>
      </c>
      <c r="AH22" s="17"/>
      <c r="AI22" s="19" t="s">
        <v>40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20">
        <f>[1]Balanza!H161</f>
        <v>0</v>
      </c>
      <c r="BN22" s="20">
        <f>[1]Balanza!D161</f>
        <v>0</v>
      </c>
    </row>
    <row r="23" spans="1:66" s="13" customFormat="1" ht="15" customHeight="1">
      <c r="A23" s="14"/>
      <c r="B23" s="19" t="s">
        <v>41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>
        <f>[1]Balanza!G84</f>
        <v>0</v>
      </c>
      <c r="AG23" s="20">
        <f>[1]Balanza!C84</f>
        <v>0</v>
      </c>
      <c r="AH23" s="20"/>
      <c r="AI23" s="19" t="s">
        <v>42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20">
        <f>[1]Balanza!H168</f>
        <v>0</v>
      </c>
      <c r="BN23" s="20">
        <f>[1]Balanza!D168</f>
        <v>0</v>
      </c>
    </row>
    <row r="24" spans="1:66" s="13" customFormat="1" ht="15" customHeight="1">
      <c r="A24" s="14"/>
      <c r="B24" s="19" t="s">
        <v>43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>
        <f>([1]Balanza!H91)*-1</f>
        <v>0</v>
      </c>
      <c r="AG24" s="20">
        <f>([1]Balanza!D91)*-1</f>
        <v>0</v>
      </c>
      <c r="AH24" s="20"/>
      <c r="AI24" s="26" t="s">
        <v>44</v>
      </c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7">
        <f>BM18+BM19+BM20+BM21+BM22+BM23</f>
        <v>16823635.260000002</v>
      </c>
      <c r="BN24" s="27">
        <f>BN18+BN19+BN20+BN21+BN22+BN23</f>
        <v>22104275.579999998</v>
      </c>
    </row>
    <row r="25" spans="1:66" s="13" customFormat="1" ht="15" customHeight="1">
      <c r="A25" s="14"/>
      <c r="B25" s="19" t="s">
        <v>23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1">
        <f>[1]Balanza!G97</f>
        <v>0</v>
      </c>
      <c r="AG25" s="21">
        <f>[1]Balanza!C97</f>
        <v>0</v>
      </c>
      <c r="AH25" s="28"/>
      <c r="AI25" s="29" t="s">
        <v>45</v>
      </c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30">
        <f>BM16+BM24</f>
        <v>57132536.049999997</v>
      </c>
      <c r="BN25" s="30">
        <f>BN16+BN24</f>
        <v>65064559.509999998</v>
      </c>
    </row>
    <row r="26" spans="1:66" s="13" customFormat="1" ht="15" customHeight="1">
      <c r="A26" s="31"/>
      <c r="B26" s="32" t="s">
        <v>46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3">
        <f>AF17+AF18+AF19+AF20+AF21+AF22+AF23+AF24+AF25</f>
        <v>276690909.88</v>
      </c>
      <c r="AG26" s="33">
        <f>AG17+AG18+AG19+AG20+AG21+AG22+AG23+AG24+AG25</f>
        <v>247043129.03000003</v>
      </c>
      <c r="AH26" s="17"/>
      <c r="AI26" s="34" t="s">
        <v>47</v>
      </c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5"/>
      <c r="BN26" s="35"/>
    </row>
    <row r="27" spans="1:66" s="13" customFormat="1" ht="15" customHeight="1" thickBot="1">
      <c r="A27" s="31"/>
      <c r="B27" s="36" t="s">
        <v>48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AF15+AF26</f>
        <v>277140876.19999999</v>
      </c>
      <c r="AG27" s="37">
        <f>AG15+AG26</f>
        <v>249836940.11000004</v>
      </c>
      <c r="AH27" s="20"/>
      <c r="AI27" s="15" t="s">
        <v>49</v>
      </c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38">
        <f>SUM(BM28:BM30)</f>
        <v>0</v>
      </c>
      <c r="BN27" s="38">
        <f>SUM(BN28:BN30)</f>
        <v>0</v>
      </c>
    </row>
    <row r="28" spans="1:66" s="13" customFormat="1" ht="15" customHeight="1" thickTop="1">
      <c r="A28" s="31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40"/>
      <c r="AH28" s="20"/>
      <c r="AI28" s="41" t="s">
        <v>50</v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35">
        <f>[1]Balanza!H175</f>
        <v>0</v>
      </c>
      <c r="BN28" s="35">
        <f>[1]Balanza!D175</f>
        <v>0</v>
      </c>
    </row>
    <row r="29" spans="1:66" s="13" customFormat="1" ht="15" customHeight="1">
      <c r="A29" s="31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2"/>
      <c r="AG29" s="42"/>
      <c r="AH29" s="20"/>
      <c r="AI29" s="41" t="s">
        <v>51</v>
      </c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5">
        <f>[1]Balanza!H176</f>
        <v>0</v>
      </c>
      <c r="BN29" s="35">
        <f>[1]Balanza!D176</f>
        <v>0</v>
      </c>
    </row>
    <row r="30" spans="1:66" s="13" customFormat="1" ht="15" customHeight="1">
      <c r="A30" s="31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2"/>
      <c r="AG30" s="42"/>
      <c r="AH30" s="20"/>
      <c r="AI30" s="41" t="s">
        <v>52</v>
      </c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35">
        <f>[1]Balanza!H177</f>
        <v>0</v>
      </c>
      <c r="BN30" s="35">
        <f>[1]Balanza!D177</f>
        <v>0</v>
      </c>
    </row>
    <row r="31" spans="1:66" s="13" customFormat="1" ht="15" customHeight="1">
      <c r="A31" s="3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2"/>
      <c r="AG31" s="42"/>
      <c r="AH31" s="17"/>
      <c r="AI31" s="15" t="s">
        <v>53</v>
      </c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38">
        <f>BM32+BM33+BM34+BM35+BM36</f>
        <v>220008340.14999998</v>
      </c>
      <c r="BN31" s="38">
        <f>BN32+BN33+BN34+BN35+BN36</f>
        <v>184772380.60000005</v>
      </c>
    </row>
    <row r="32" spans="1:66" s="13" customFormat="1" ht="15" customHeight="1">
      <c r="A32" s="31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2"/>
      <c r="AG32" s="42"/>
      <c r="AH32" s="20"/>
      <c r="AI32" s="41" t="s">
        <v>54</v>
      </c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35">
        <f>[1]Balanza!H179</f>
        <v>35235959.549999997</v>
      </c>
      <c r="BN32" s="35">
        <f>[1]Balanza!D179</f>
        <v>9057923.5500000417</v>
      </c>
    </row>
    <row r="33" spans="1:66" s="13" customFormat="1" ht="15" customHeight="1">
      <c r="A33" s="3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42"/>
      <c r="AG33" s="42"/>
      <c r="AH33" s="20"/>
      <c r="AI33" s="41" t="s">
        <v>55</v>
      </c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35">
        <f>[1]Balanza!H180</f>
        <v>184772380.59999999</v>
      </c>
      <c r="BN33" s="35">
        <f>[1]Balanza!D180</f>
        <v>175714457.05000001</v>
      </c>
    </row>
    <row r="34" spans="1:66" s="13" customFormat="1" ht="15" customHeight="1">
      <c r="A34" s="31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42"/>
      <c r="AG34" s="42"/>
      <c r="AH34" s="20"/>
      <c r="AI34" s="43" t="s">
        <v>56</v>
      </c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20">
        <f>[1]Balanza!H181</f>
        <v>0</v>
      </c>
      <c r="BN34" s="20">
        <f>[1]Balanza!D181</f>
        <v>0</v>
      </c>
    </row>
    <row r="35" spans="1:66" s="13" customFormat="1" ht="15" customHeight="1">
      <c r="A35" s="31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42"/>
      <c r="AG35" s="42"/>
      <c r="AH35" s="17"/>
      <c r="AI35" s="43" t="s">
        <v>57</v>
      </c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20">
        <f>[1]Balanza!H186</f>
        <v>0</v>
      </c>
      <c r="BN35" s="20">
        <f>[1]Balanza!D186</f>
        <v>0</v>
      </c>
    </row>
    <row r="36" spans="1:66" s="13" customFormat="1" ht="15" customHeight="1">
      <c r="A36" s="31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2"/>
      <c r="AG36" s="42"/>
      <c r="AH36" s="20"/>
      <c r="AI36" s="43" t="s">
        <v>58</v>
      </c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20">
        <f>[1]Balanza!H190</f>
        <v>0</v>
      </c>
      <c r="BN36" s="20">
        <f>[1]Balanza!D190</f>
        <v>0</v>
      </c>
    </row>
    <row r="37" spans="1:66" s="13" customFormat="1" ht="15" customHeight="1">
      <c r="A37" s="3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2"/>
      <c r="AG37" s="42"/>
      <c r="AH37" s="20"/>
      <c r="AI37" s="15" t="s">
        <v>59</v>
      </c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38">
        <f>SUM(BM38:BM39)</f>
        <v>0</v>
      </c>
      <c r="BN37" s="38">
        <f>SUM(BN38:BN39)</f>
        <v>0</v>
      </c>
    </row>
    <row r="38" spans="1:66" s="13" customFormat="1" ht="15" customHeight="1">
      <c r="A38" s="3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42"/>
      <c r="AG38" s="42"/>
      <c r="AH38" s="20"/>
      <c r="AI38" s="41" t="s">
        <v>60</v>
      </c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35">
        <f>[1]Balanza!H194</f>
        <v>0</v>
      </c>
      <c r="BN38" s="35">
        <f>[1]Balanza!D194</f>
        <v>0</v>
      </c>
    </row>
    <row r="39" spans="1:66" s="13" customFormat="1" ht="15" customHeight="1">
      <c r="A39" s="3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42"/>
      <c r="AG39" s="42"/>
      <c r="AH39" s="20"/>
      <c r="AI39" s="44" t="s">
        <v>61</v>
      </c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5"/>
      <c r="AW39" s="45"/>
      <c r="AX39" s="45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35">
        <f>[1]Balanza!H195</f>
        <v>0</v>
      </c>
      <c r="BN39" s="35">
        <f>[1]Balanza!D195</f>
        <v>0</v>
      </c>
    </row>
    <row r="40" spans="1:66" s="13" customFormat="1" ht="15" customHeight="1">
      <c r="A40" s="31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2"/>
      <c r="AG40" s="42"/>
      <c r="AH40" s="46"/>
      <c r="AI40" s="47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9"/>
      <c r="AW40" s="49"/>
      <c r="AX40" s="49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50" t="s">
        <v>62</v>
      </c>
      <c r="BM40" s="51">
        <f>BM27+BM31+BM37</f>
        <v>220008340.14999998</v>
      </c>
      <c r="BN40" s="51">
        <f>BN27+BN31+BN37</f>
        <v>184772380.60000005</v>
      </c>
    </row>
    <row r="41" spans="1:66" s="13" customFormat="1" ht="15" customHeight="1" thickBot="1">
      <c r="A41" s="3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42"/>
      <c r="AG41" s="42"/>
      <c r="AH41" s="52"/>
      <c r="AI41" s="36" t="s">
        <v>63</v>
      </c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53">
        <f>BM25+BM40</f>
        <v>277140876.19999999</v>
      </c>
      <c r="BN41" s="53">
        <f>BN25+BN40</f>
        <v>249836940.11000004</v>
      </c>
    </row>
    <row r="42" spans="1:66" s="13" customFormat="1" ht="15" customHeight="1" thickTop="1">
      <c r="A42" s="31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42"/>
      <c r="AG42" s="42"/>
      <c r="AH42" s="54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55"/>
      <c r="BN42" s="55"/>
    </row>
    <row r="43" spans="1:66" s="13" customFormat="1" ht="15" customHeight="1">
      <c r="A43" s="31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7"/>
      <c r="AG43" s="57"/>
      <c r="AH43" s="52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9"/>
      <c r="BN43" s="57"/>
    </row>
    <row r="44" spans="1:66" s="13" customFormat="1" ht="15" customHeight="1">
      <c r="A44" s="1"/>
      <c r="B44" s="60" t="s">
        <v>64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57"/>
      <c r="AG44" s="57"/>
      <c r="AH44" s="52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7"/>
      <c r="BN44" s="57"/>
    </row>
    <row r="45" spans="1:66" s="13" customFormat="1" ht="15" customHeight="1">
      <c r="A45" s="31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7"/>
      <c r="AG45" s="57"/>
      <c r="AH45" s="52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9"/>
      <c r="BN45" s="57"/>
    </row>
    <row r="46" spans="1:66" s="13" customFormat="1" ht="15" customHeight="1">
      <c r="A46" s="31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7"/>
      <c r="AG46" s="57"/>
      <c r="AH46" s="54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7"/>
      <c r="BN46" s="57"/>
    </row>
    <row r="47" spans="1:66" s="13" customFormat="1" ht="15" customHeight="1">
      <c r="A47" s="3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  <c r="R47" s="61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3"/>
      <c r="AG47" s="64" t="s">
        <v>65</v>
      </c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6"/>
      <c r="AX47" s="66"/>
      <c r="AY47" s="66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3"/>
      <c r="BN47" s="57"/>
    </row>
    <row r="48" spans="1:66" s="13" customFormat="1" ht="15" customHeight="1">
      <c r="A48" s="31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68" t="s">
        <v>66</v>
      </c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9" t="s">
        <v>67</v>
      </c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57"/>
    </row>
    <row r="49" spans="1:66" s="13" customFormat="1" ht="15" customHeight="1">
      <c r="A49" s="31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57"/>
    </row>
    <row r="50" spans="1:66" s="13" customFormat="1" ht="15" customHeight="1">
      <c r="A50" s="1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72" t="s">
        <v>68</v>
      </c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57"/>
      <c r="AH50" s="54"/>
      <c r="AI50" s="73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2" t="s">
        <v>69</v>
      </c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57"/>
    </row>
    <row r="51" spans="1:66" s="13" customFormat="1" ht="15" customHeight="1">
      <c r="A51" s="1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57"/>
      <c r="AH51" s="52"/>
      <c r="AI51" s="73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57"/>
    </row>
    <row r="52" spans="1:66" s="13" customFormat="1" ht="15" customHeight="1">
      <c r="A52" s="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57"/>
      <c r="AH52" s="52"/>
      <c r="AI52" s="73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57"/>
    </row>
    <row r="53" spans="1:66" s="13" customFormat="1" ht="15" hidden="1" customHeight="1">
      <c r="A53" s="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7"/>
      <c r="AG53" s="57"/>
      <c r="AH53" s="52"/>
      <c r="AI53" s="73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57"/>
      <c r="BN53" s="57"/>
    </row>
    <row r="54" spans="1:66" s="13" customFormat="1" ht="15" hidden="1" customHeight="1">
      <c r="A54" s="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7"/>
      <c r="AG54" s="57"/>
      <c r="AH54" s="54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7"/>
      <c r="BN54" s="57"/>
    </row>
    <row r="55" spans="1:66" s="13" customFormat="1" ht="15" hidden="1" customHeight="1">
      <c r="A55" s="1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7"/>
      <c r="AG55" s="57"/>
      <c r="AH55" s="52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7"/>
      <c r="BN55" s="57"/>
    </row>
    <row r="56" spans="1:66" s="13" customFormat="1" ht="15" hidden="1" customHeight="1">
      <c r="A56" s="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7"/>
      <c r="AG56" s="57"/>
      <c r="AH56" s="52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7"/>
      <c r="BN56" s="57"/>
    </row>
    <row r="57" spans="1:66" s="13" customFormat="1" ht="15" hidden="1" customHeight="1">
      <c r="A57" s="1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7"/>
      <c r="AG57" s="57"/>
      <c r="AH57" s="52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7"/>
      <c r="BN57" s="57"/>
    </row>
    <row r="58" spans="1:66" s="13" customFormat="1" ht="15" hidden="1" customHeight="1">
      <c r="A58" s="1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7"/>
      <c r="AG58" s="57"/>
      <c r="AH58" s="52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7"/>
      <c r="BN58" s="57"/>
    </row>
    <row r="59" spans="1:66" s="13" customFormat="1" ht="15" hidden="1" customHeight="1">
      <c r="A59" s="1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7"/>
      <c r="AG59" s="57"/>
      <c r="AH59" s="52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7"/>
      <c r="BN59" s="57"/>
    </row>
    <row r="60" spans="1:66" s="13" customFormat="1" ht="15" hidden="1" customHeight="1">
      <c r="A60" s="1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7"/>
      <c r="AG60" s="57"/>
      <c r="AH60" s="54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7"/>
      <c r="BN60" s="57"/>
    </row>
    <row r="61" spans="1:66" s="13" customFormat="1" ht="15" hidden="1" customHeight="1">
      <c r="A61" s="1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7"/>
      <c r="AG61" s="57"/>
      <c r="AH61" s="52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7"/>
      <c r="BN61" s="57"/>
    </row>
    <row r="62" spans="1:66" s="13" customFormat="1" ht="15" hidden="1" customHeight="1">
      <c r="A62" s="1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7"/>
      <c r="AG62" s="57"/>
      <c r="AH62" s="52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7"/>
      <c r="BN62" s="57"/>
    </row>
    <row r="63" spans="1:66" s="13" customFormat="1" ht="15" hidden="1" customHeight="1">
      <c r="A63" s="1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7"/>
      <c r="AG63" s="57"/>
      <c r="AH63" s="52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7"/>
      <c r="BN63" s="57"/>
    </row>
    <row r="64" spans="1:66" s="13" customFormat="1" ht="15" hidden="1" customHeight="1">
      <c r="A64" s="1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7"/>
      <c r="AG64" s="57"/>
      <c r="AH64" s="54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7"/>
      <c r="BN64" s="57"/>
    </row>
    <row r="65" spans="1:66" s="13" customFormat="1" ht="15" hidden="1" customHeight="1">
      <c r="A65" s="1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7"/>
      <c r="AG65" s="57"/>
      <c r="AH65" s="52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7"/>
      <c r="BN65" s="57"/>
    </row>
    <row r="66" spans="1:66" s="13" customFormat="1" ht="15" hidden="1" customHeight="1">
      <c r="A66" s="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7"/>
      <c r="AG66" s="57"/>
      <c r="AH66" s="52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7"/>
      <c r="BN66" s="57"/>
    </row>
    <row r="67" spans="1:66" s="13" customFormat="1" ht="15" hidden="1" customHeight="1">
      <c r="A67" s="1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7"/>
      <c r="AG67" s="57"/>
      <c r="AH67" s="52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7"/>
      <c r="BN67" s="57"/>
    </row>
    <row r="68" spans="1:66" s="13" customFormat="1" ht="15" hidden="1" customHeight="1">
      <c r="A68" s="1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7"/>
      <c r="AG68" s="57"/>
      <c r="AH68" s="52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7"/>
      <c r="BN68" s="57"/>
    </row>
    <row r="69" spans="1:66" s="13" customFormat="1" ht="15" hidden="1" customHeight="1">
      <c r="A69" s="1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7"/>
      <c r="AG69" s="57"/>
      <c r="AH69" s="52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7"/>
      <c r="BN69" s="57"/>
    </row>
    <row r="70" spans="1:66" s="13" customFormat="1" ht="15" hidden="1" customHeight="1">
      <c r="A70" s="1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7"/>
      <c r="AG70" s="57"/>
      <c r="AH70" s="52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7"/>
      <c r="BN70" s="57"/>
    </row>
    <row r="71" spans="1:66" s="13" customFormat="1" ht="15" hidden="1" customHeight="1">
      <c r="A71" s="1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7"/>
      <c r="AG71" s="57"/>
      <c r="AH71" s="54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7"/>
      <c r="BN71" s="57"/>
    </row>
    <row r="72" spans="1:66" s="13" customFormat="1" ht="15" hidden="1" customHeight="1">
      <c r="A72" s="1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7"/>
      <c r="AG72" s="57"/>
      <c r="AH72" s="52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7"/>
      <c r="BN72" s="57"/>
    </row>
    <row r="73" spans="1:66" s="13" customFormat="1" ht="15" hidden="1" customHeight="1">
      <c r="A73" s="1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7"/>
      <c r="AG73" s="57"/>
      <c r="AH73" s="52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7"/>
      <c r="BN73" s="57"/>
    </row>
    <row r="74" spans="1:66" s="13" customFormat="1" ht="15" hidden="1" customHeight="1">
      <c r="A74" s="1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7"/>
      <c r="AG74" s="57"/>
      <c r="AH74" s="52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7"/>
      <c r="BN74" s="57"/>
    </row>
    <row r="75" spans="1:66" s="13" customFormat="1" ht="15" hidden="1" customHeight="1">
      <c r="A75" s="1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7"/>
      <c r="AG75" s="57"/>
      <c r="AH75" s="52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7"/>
      <c r="BN75" s="57"/>
    </row>
    <row r="76" spans="1:66" s="13" customFormat="1" ht="15" hidden="1" customHeight="1">
      <c r="A76" s="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7"/>
      <c r="AG76" s="57"/>
      <c r="AH76" s="52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7"/>
      <c r="BN76" s="57"/>
    </row>
    <row r="77" spans="1:66" s="13" customFormat="1" ht="15" hidden="1" customHeight="1">
      <c r="A77" s="1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7"/>
      <c r="AG77" s="57"/>
      <c r="AH77" s="52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7"/>
      <c r="BN77" s="57"/>
    </row>
    <row r="78" spans="1:66" s="13" customFormat="1" ht="15" hidden="1" customHeight="1">
      <c r="A78" s="1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7"/>
      <c r="AG78" s="57"/>
      <c r="AH78" s="54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7"/>
      <c r="BN78" s="57"/>
    </row>
    <row r="79" spans="1:66" s="13" customFormat="1" ht="15" hidden="1" customHeight="1">
      <c r="A79" s="1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7"/>
      <c r="AG79" s="57"/>
      <c r="AH79" s="54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7"/>
      <c r="BN79" s="57"/>
    </row>
    <row r="80" spans="1:66" s="13" customFormat="1" ht="15" hidden="1" customHeight="1">
      <c r="A80" s="1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7"/>
      <c r="AG80" s="57"/>
      <c r="AH80" s="52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7"/>
      <c r="BN80" s="57"/>
    </row>
    <row r="81" spans="1:66" s="13" customFormat="1" ht="15" hidden="1" customHeight="1">
      <c r="A81" s="1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7"/>
      <c r="AG81" s="57"/>
      <c r="AH81" s="52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7"/>
      <c r="BN81" s="57"/>
    </row>
    <row r="82" spans="1:66" s="13" customFormat="1" ht="15" hidden="1" customHeight="1">
      <c r="A82" s="1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7"/>
      <c r="AG82" s="57"/>
      <c r="AH82" s="52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7"/>
      <c r="BN82" s="57"/>
    </row>
    <row r="83" spans="1:66" s="13" customFormat="1" ht="15" hidden="1" customHeight="1">
      <c r="A83" s="1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7"/>
      <c r="AG83" s="57"/>
      <c r="AH83" s="54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7"/>
      <c r="BN83" s="57"/>
    </row>
    <row r="84" spans="1:66" s="13" customFormat="1" ht="15" hidden="1" customHeight="1">
      <c r="A84" s="1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7"/>
      <c r="AG84" s="57"/>
      <c r="AH84" s="52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7"/>
      <c r="BN84" s="57"/>
    </row>
    <row r="85" spans="1:66" s="13" customFormat="1" ht="15" hidden="1" customHeight="1">
      <c r="A85" s="1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7"/>
      <c r="AG85" s="57"/>
      <c r="AH85" s="52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7"/>
      <c r="BN85" s="57"/>
    </row>
    <row r="86" spans="1:66" s="13" customFormat="1" ht="15" hidden="1" customHeight="1">
      <c r="A86" s="1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7"/>
      <c r="AG86" s="57"/>
      <c r="AH86" s="54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7"/>
      <c r="BN86" s="57"/>
    </row>
    <row r="87" spans="1:66" s="13" customFormat="1" ht="15" hidden="1" customHeight="1">
      <c r="A87" s="1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7"/>
      <c r="AG87" s="57"/>
      <c r="AH87" s="52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7"/>
      <c r="BN87" s="57"/>
    </row>
    <row r="88" spans="1:66" s="13" customFormat="1" ht="15" hidden="1" customHeight="1">
      <c r="A88" s="1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7"/>
      <c r="AG88" s="57"/>
      <c r="AH88" s="52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7"/>
      <c r="BN88" s="57"/>
    </row>
    <row r="89" spans="1:66" s="13" customFormat="1" ht="15" hidden="1" customHeight="1">
      <c r="A89" s="1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7"/>
      <c r="AG89" s="57"/>
      <c r="AH89" s="52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7"/>
      <c r="BN89" s="57"/>
    </row>
    <row r="90" spans="1:66" s="13" customFormat="1" ht="15" hidden="1" customHeight="1">
      <c r="A90" s="1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7"/>
      <c r="AG90" s="57"/>
      <c r="AH90" s="52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7"/>
      <c r="BN90" s="57"/>
    </row>
    <row r="91" spans="1:66" s="13" customFormat="1" ht="15" hidden="1" customHeight="1">
      <c r="A91" s="1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7"/>
      <c r="AG91" s="57"/>
      <c r="AH91" s="54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7"/>
      <c r="BN91" s="57"/>
    </row>
    <row r="92" spans="1:66" s="13" customFormat="1" ht="15" hidden="1" customHeight="1">
      <c r="A92" s="1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7"/>
      <c r="AG92" s="57"/>
      <c r="AH92" s="52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7"/>
      <c r="BN92" s="57"/>
    </row>
    <row r="93" spans="1:66" s="13" customFormat="1" ht="15" hidden="1" customHeight="1">
      <c r="A93" s="1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7"/>
      <c r="AG93" s="57"/>
      <c r="AH93" s="52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7"/>
      <c r="BN93" s="57"/>
    </row>
    <row r="94" spans="1:66" s="13" customFormat="1" ht="15" hidden="1" customHeight="1">
      <c r="A94" s="1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7"/>
      <c r="AG94" s="57"/>
      <c r="AH94" s="52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7"/>
      <c r="BN94" s="57"/>
    </row>
    <row r="95" spans="1:66" s="13" customFormat="1" ht="15" hidden="1" customHeight="1">
      <c r="A95" s="1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7"/>
      <c r="AG95" s="57"/>
      <c r="AH95" s="54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7"/>
      <c r="BN95" s="57"/>
    </row>
    <row r="96" spans="1:66" s="13" customFormat="1" ht="15" hidden="1" customHeight="1">
      <c r="A96" s="1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7"/>
      <c r="AG96" s="57"/>
      <c r="AH96" s="52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7"/>
      <c r="BN96" s="57"/>
    </row>
    <row r="97" spans="1:66" s="13" customFormat="1" ht="15" hidden="1" customHeight="1">
      <c r="A97" s="1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7"/>
      <c r="AG97" s="57"/>
      <c r="AH97" s="52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7"/>
      <c r="BN97" s="57"/>
    </row>
    <row r="98" spans="1:66" s="13" customFormat="1" ht="15" hidden="1" customHeight="1">
      <c r="A98" s="1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7"/>
      <c r="AG98" s="57"/>
      <c r="AH98" s="54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7"/>
      <c r="BN98" s="57"/>
    </row>
    <row r="99" spans="1:66" s="13" customFormat="1" ht="15" hidden="1" customHeight="1">
      <c r="A99" s="1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7"/>
      <c r="AG99" s="57"/>
      <c r="AH99" s="52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7"/>
      <c r="BN99" s="57"/>
    </row>
    <row r="100" spans="1:66" s="13" customFormat="1" ht="15" hidden="1" customHeight="1">
      <c r="A100" s="1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7"/>
      <c r="AG100" s="57"/>
      <c r="AH100" s="52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7"/>
      <c r="BN100" s="57"/>
    </row>
    <row r="101" spans="1:66" s="13" customFormat="1" ht="15" hidden="1" customHeight="1">
      <c r="A101" s="1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7"/>
      <c r="AG101" s="57"/>
      <c r="AH101" s="75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7"/>
      <c r="BN101" s="57"/>
    </row>
    <row r="102" spans="1:66" s="13" customFormat="1" ht="15" hidden="1" customHeight="1">
      <c r="A102" s="1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7"/>
      <c r="AG102" s="57"/>
      <c r="AH102" s="33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7"/>
      <c r="BN102" s="57"/>
    </row>
    <row r="103" spans="1:66" s="13" customFormat="1" ht="15" hidden="1" customHeight="1">
      <c r="A103" s="1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7"/>
      <c r="AG103" s="57"/>
      <c r="AH103" s="42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7"/>
      <c r="BN103" s="57"/>
    </row>
    <row r="104" spans="1:66" ht="15" hidden="1" customHeight="1">
      <c r="AH104" s="42"/>
    </row>
    <row r="105" spans="1:66" s="13" customFormat="1" ht="15" hidden="1" customHeight="1">
      <c r="A105" s="1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7"/>
      <c r="AG105" s="57"/>
      <c r="AH105" s="57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7"/>
      <c r="BN105" s="57"/>
    </row>
    <row r="106" spans="1:66" s="13" customFormat="1" ht="15" hidden="1" customHeight="1">
      <c r="A106" s="1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7"/>
      <c r="AG106" s="57"/>
      <c r="AH106" s="57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7"/>
      <c r="BN106" s="57"/>
    </row>
    <row r="107" spans="1:66" s="13" customFormat="1" ht="15" hidden="1" customHeight="1">
      <c r="A107" s="1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7"/>
      <c r="AG107" s="57"/>
      <c r="AH107" s="57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7"/>
      <c r="BN107" s="57"/>
    </row>
    <row r="108" spans="1:66" s="13" customFormat="1" ht="15" hidden="1" customHeight="1">
      <c r="A108" s="1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7"/>
      <c r="AG108" s="57"/>
      <c r="AH108" s="57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7"/>
      <c r="BN108" s="57"/>
    </row>
    <row r="109" spans="1:66" s="13" customFormat="1" ht="15" hidden="1" customHeight="1">
      <c r="A109" s="1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7"/>
      <c r="AG109" s="57"/>
      <c r="AH109" s="57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7"/>
      <c r="BN109" s="57"/>
    </row>
    <row r="110" spans="1:66" s="13" customFormat="1" ht="15" hidden="1" customHeight="1">
      <c r="A110" s="1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7"/>
      <c r="AG110" s="57"/>
      <c r="AH110" s="57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7"/>
      <c r="BN110" s="57"/>
    </row>
    <row r="111" spans="1:66" s="13" customFormat="1" ht="15" hidden="1" customHeight="1">
      <c r="A111" s="1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7"/>
      <c r="AG111" s="57"/>
      <c r="AH111" s="57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7"/>
      <c r="BN111" s="57"/>
    </row>
    <row r="112" spans="1:66" s="13" customFormat="1" ht="15" hidden="1" customHeight="1">
      <c r="A112" s="1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7"/>
      <c r="AG112" s="57"/>
      <c r="AH112" s="57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7"/>
      <c r="BN112" s="57"/>
    </row>
    <row r="113" spans="1:74" s="13" customFormat="1" ht="15" hidden="1" customHeight="1">
      <c r="A113" s="1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7"/>
      <c r="AG113" s="57"/>
      <c r="AH113" s="57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7"/>
      <c r="BN113" s="57"/>
    </row>
    <row r="114" spans="1:74" s="13" customFormat="1" ht="15" hidden="1" customHeight="1">
      <c r="A114" s="1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7"/>
      <c r="AG114" s="57"/>
      <c r="AH114" s="57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7"/>
      <c r="BN114" s="57"/>
    </row>
    <row r="115" spans="1:74" ht="15" hidden="1" customHeight="1">
      <c r="AH115" s="13"/>
    </row>
    <row r="116" spans="1:74" ht="15" hidden="1" customHeight="1">
      <c r="AH116" s="13"/>
    </row>
    <row r="117" spans="1:74" ht="15" hidden="1" customHeight="1"/>
    <row r="118" spans="1:74" ht="15" hidden="1" customHeight="1"/>
    <row r="119" spans="1:74" ht="15" hidden="1" customHeight="1"/>
    <row r="120" spans="1:74" ht="11.25"/>
    <row r="121" spans="1:74" ht="15" hidden="1" customHeight="1"/>
    <row r="122" spans="1:74" ht="15" hidden="1" customHeight="1"/>
    <row r="123" spans="1:74" ht="15" hidden="1" customHeight="1"/>
    <row r="124" spans="1:74" s="1" customFormat="1" ht="11.25" hidden="1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7"/>
      <c r="AG124" s="57"/>
      <c r="AH124" s="57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7"/>
      <c r="BN124" s="57"/>
      <c r="BO124" s="56"/>
      <c r="BP124" s="56"/>
      <c r="BQ124" s="56"/>
      <c r="BR124" s="56"/>
      <c r="BS124" s="56"/>
      <c r="BT124" s="56"/>
      <c r="BU124" s="56"/>
      <c r="BV124" s="56"/>
    </row>
    <row r="125" spans="1:74" s="1" customFormat="1" ht="11.25" hidden="1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7"/>
      <c r="AG125" s="57"/>
      <c r="AH125" s="57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7"/>
      <c r="BN125" s="57"/>
      <c r="BO125" s="56"/>
      <c r="BP125" s="56"/>
      <c r="BQ125" s="56"/>
      <c r="BR125" s="56"/>
      <c r="BS125" s="56"/>
      <c r="BT125" s="56"/>
      <c r="BU125" s="56"/>
      <c r="BV125" s="56"/>
    </row>
    <row r="126" spans="1:74" s="1" customFormat="1" ht="11.25" hidden="1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7"/>
      <c r="AG126" s="57"/>
      <c r="AH126" s="57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7"/>
      <c r="BN126" s="57"/>
      <c r="BO126" s="56"/>
      <c r="BP126" s="56"/>
      <c r="BQ126" s="56"/>
      <c r="BR126" s="56"/>
      <c r="BS126" s="56"/>
      <c r="BT126" s="56"/>
      <c r="BU126" s="56"/>
      <c r="BV126" s="56"/>
    </row>
    <row r="127" spans="1:74" s="1" customFormat="1" ht="11.25" hidden="1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7"/>
      <c r="AG127" s="57"/>
      <c r="AH127" s="57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7"/>
      <c r="BN127" s="57"/>
      <c r="BO127" s="56"/>
      <c r="BP127" s="56"/>
      <c r="BQ127" s="56"/>
      <c r="BR127" s="56"/>
      <c r="BS127" s="56"/>
      <c r="BT127" s="56"/>
      <c r="BU127" s="56"/>
      <c r="BV127" s="56"/>
    </row>
    <row r="128" spans="1:74" s="1" customFormat="1" ht="11.25" hidden="1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7"/>
      <c r="AG128" s="57"/>
      <c r="AH128" s="57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7"/>
      <c r="BN128" s="57"/>
      <c r="BO128" s="56"/>
      <c r="BP128" s="56"/>
      <c r="BQ128" s="56"/>
      <c r="BR128" s="56"/>
      <c r="BS128" s="56"/>
      <c r="BT128" s="56"/>
      <c r="BU128" s="56"/>
      <c r="BV128" s="56"/>
    </row>
    <row r="129" spans="2:74" s="1" customFormat="1" ht="11.25" hidden="1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7"/>
      <c r="AG129" s="57"/>
      <c r="AH129" s="57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7"/>
      <c r="BN129" s="57"/>
      <c r="BO129" s="56"/>
      <c r="BP129" s="56"/>
      <c r="BQ129" s="56"/>
      <c r="BR129" s="56"/>
      <c r="BS129" s="56"/>
      <c r="BT129" s="56"/>
      <c r="BU129" s="56"/>
      <c r="BV129" s="56"/>
    </row>
    <row r="130" spans="2:74" s="1" customFormat="1" ht="11.25" hidden="1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7"/>
      <c r="AG130" s="57"/>
      <c r="AH130" s="57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7"/>
      <c r="BN130" s="57"/>
      <c r="BO130" s="56"/>
      <c r="BP130" s="56"/>
      <c r="BQ130" s="56"/>
      <c r="BR130" s="56"/>
      <c r="BS130" s="56"/>
      <c r="BT130" s="56"/>
      <c r="BU130" s="56"/>
      <c r="BV130" s="56"/>
    </row>
    <row r="131" spans="2:74" ht="11.25"/>
    <row r="132" spans="2:74" ht="11.25"/>
  </sheetData>
  <mergeCells count="72">
    <mergeCell ref="Q50:AF52"/>
    <mergeCell ref="AW50:BM52"/>
    <mergeCell ref="AI38:BL38"/>
    <mergeCell ref="AI39:BL39"/>
    <mergeCell ref="AI41:BL41"/>
    <mergeCell ref="B42:AE42"/>
    <mergeCell ref="AI42:BL42"/>
    <mergeCell ref="S47:AE47"/>
    <mergeCell ref="AG47:AV49"/>
    <mergeCell ref="AZ47:BL47"/>
    <mergeCell ref="Q48:AF49"/>
    <mergeCell ref="AW48:BM49"/>
    <mergeCell ref="AI32:BL32"/>
    <mergeCell ref="AI33:BL33"/>
    <mergeCell ref="AI34:BL34"/>
    <mergeCell ref="AI35:BL35"/>
    <mergeCell ref="AI36:BL36"/>
    <mergeCell ref="AI37:BL37"/>
    <mergeCell ref="B27:AE27"/>
    <mergeCell ref="AI27:BL27"/>
    <mergeCell ref="AI28:BL28"/>
    <mergeCell ref="AI29:BL29"/>
    <mergeCell ref="AI30:BL30"/>
    <mergeCell ref="AI31:BL31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5:AE15"/>
    <mergeCell ref="AI15:BL15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9:AE9"/>
    <mergeCell ref="AI9:BL9"/>
    <mergeCell ref="B10:AE10"/>
    <mergeCell ref="AI10:BL10"/>
    <mergeCell ref="B11:AE11"/>
    <mergeCell ref="AI11:BL11"/>
    <mergeCell ref="B6:AE6"/>
    <mergeCell ref="AI6:BL6"/>
    <mergeCell ref="B7:AE7"/>
    <mergeCell ref="AI7:BL7"/>
    <mergeCell ref="B8:AE8"/>
    <mergeCell ref="AI8:BL8"/>
    <mergeCell ref="B1:BN1"/>
    <mergeCell ref="B2:BN2"/>
    <mergeCell ref="B3:BN3"/>
    <mergeCell ref="B4:BN4"/>
    <mergeCell ref="B5:AE5"/>
    <mergeCell ref="AI5:B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 Ixtlah</dc:creator>
  <cp:lastModifiedBy>Hacie Ixtlah</cp:lastModifiedBy>
  <dcterms:created xsi:type="dcterms:W3CDTF">2024-11-14T16:42:24Z</dcterms:created>
  <dcterms:modified xsi:type="dcterms:W3CDTF">2024-11-14T16:43:20Z</dcterms:modified>
</cp:coreProperties>
</file>