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\Desktop\p credito2020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67" i="1" l="1"/>
  <c r="O267" i="1"/>
  <c r="P266" i="1"/>
  <c r="O266" i="1"/>
  <c r="P255" i="1"/>
  <c r="O255" i="1"/>
  <c r="P252" i="1"/>
  <c r="O252" i="1"/>
  <c r="P249" i="1"/>
  <c r="O249" i="1"/>
  <c r="P242" i="1"/>
  <c r="O242" i="1"/>
  <c r="P238" i="1"/>
  <c r="O238" i="1"/>
  <c r="P228" i="1"/>
  <c r="O228" i="1"/>
  <c r="P227" i="1"/>
  <c r="O227" i="1"/>
  <c r="P223" i="1"/>
  <c r="O223" i="1"/>
  <c r="P220" i="1"/>
  <c r="O220" i="1"/>
  <c r="P216" i="1"/>
  <c r="O216" i="1"/>
  <c r="P212" i="1"/>
  <c r="O212" i="1"/>
  <c r="P208" i="1"/>
  <c r="O208" i="1"/>
  <c r="P207" i="1"/>
  <c r="O207" i="1"/>
  <c r="P203" i="1"/>
  <c r="O203" i="1"/>
  <c r="P199" i="1"/>
  <c r="O199" i="1"/>
  <c r="P195" i="1"/>
  <c r="O195" i="1"/>
  <c r="P194" i="1"/>
  <c r="O194" i="1"/>
  <c r="P190" i="1"/>
  <c r="O190" i="1"/>
  <c r="P183" i="1"/>
  <c r="O183" i="1"/>
  <c r="P180" i="1"/>
  <c r="O180" i="1"/>
  <c r="P176" i="1"/>
  <c r="O176" i="1"/>
  <c r="P171" i="1"/>
  <c r="O171" i="1"/>
  <c r="P165" i="1"/>
  <c r="O165" i="1"/>
  <c r="P161" i="1"/>
  <c r="O161" i="1"/>
  <c r="P157" i="1"/>
  <c r="O157" i="1"/>
  <c r="P153" i="1"/>
  <c r="O153" i="1"/>
  <c r="P152" i="1"/>
  <c r="O152" i="1"/>
  <c r="P141" i="1"/>
  <c r="O141" i="1"/>
  <c r="P130" i="1"/>
  <c r="O130" i="1"/>
  <c r="P122" i="1"/>
  <c r="O122" i="1"/>
  <c r="P121" i="1"/>
  <c r="P269" i="1" s="1"/>
  <c r="O121" i="1"/>
  <c r="O269" i="1" s="1"/>
  <c r="P108" i="1"/>
  <c r="O108" i="1"/>
  <c r="P105" i="1"/>
  <c r="O105" i="1"/>
  <c r="P102" i="1"/>
  <c r="O102" i="1"/>
  <c r="P95" i="1"/>
  <c r="O95" i="1"/>
  <c r="P91" i="1"/>
  <c r="O91" i="1"/>
  <c r="P90" i="1"/>
  <c r="O90" i="1"/>
  <c r="P81" i="1"/>
  <c r="O81" i="1"/>
  <c r="P74" i="1"/>
  <c r="O74" i="1"/>
  <c r="P73" i="1"/>
  <c r="O73" i="1"/>
  <c r="P68" i="1"/>
  <c r="O68" i="1"/>
  <c r="P58" i="1"/>
  <c r="O58" i="1"/>
  <c r="P47" i="1"/>
  <c r="O47" i="1"/>
  <c r="P40" i="1"/>
  <c r="O40" i="1"/>
  <c r="P32" i="1"/>
  <c r="O32" i="1"/>
  <c r="P28" i="1"/>
  <c r="O28" i="1"/>
  <c r="P21" i="1"/>
  <c r="O21" i="1"/>
  <c r="P10" i="1"/>
  <c r="O10" i="1"/>
  <c r="P9" i="1"/>
  <c r="P118" i="1" s="1"/>
  <c r="P276" i="1" s="1"/>
  <c r="O9" i="1"/>
  <c r="O118" i="1" s="1"/>
  <c r="O276" i="1" s="1"/>
</calcChain>
</file>

<file path=xl/sharedStrings.xml><?xml version="1.0" encoding="utf-8"?>
<sst xmlns="http://schemas.openxmlformats.org/spreadsheetml/2006/main" count="434" uniqueCount="421">
  <si>
    <t>MUNICIPIO IXTLAHUACÁN DEL RÍO</t>
  </si>
  <si>
    <t>ESTADO DE ACTIVIDADES</t>
  </si>
  <si>
    <t>CUENTA</t>
  </si>
  <si>
    <t>2019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</si>
  <si>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</si>
  <si>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</si>
  <si>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</si>
  <si>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</si>
  <si>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</si>
  <si>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</si>
  <si>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</si>
  <si>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</si>
  <si>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</si>
  <si>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</si>
  <si>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</si>
  <si>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</si>
  <si>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</si>
  <si>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</si>
  <si>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</si>
  <si>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</si>
  <si>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</si>
  <si>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</si>
  <si>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</si>
  <si>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IMPUESTO NO COMPRENDIDOS EN LA LEY DE INGRESOS VIGENTES, CAUSADOS EN EJERCICIOS FISCALES ANTERIORES PENDIENTES DE LIQUIDACIÓN O PAGO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</si>
  <si>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</si>
  <si>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</si>
  <si>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</si>
  <si>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</si>
  <si>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</si>
  <si>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</si>
  <si>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</si>
  <si>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>CUOTAS PARA LA SEGURIDAD SOCIAL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</si>
  <si>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</si>
  <si>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</si>
  <si>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</si>
  <si>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</si>
  <si>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</si>
  <si>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</si>
  <si>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</si>
  <si>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</si>
  <si>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</si>
  <si>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</si>
  <si>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CONTRIBUCIONES DE MEJORAS NO COMPRENDIDOS EN LA LEY DE INGRESOS VIGENTES, CAUSADOS EN EJERCICIOS FISCALES ANTERIORES PENDIENTES DE LIQUIDACIÓN O PAGO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</si>
  <si>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</si>
  <si>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</si>
  <si>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</si>
  <si>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</si>
  <si>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</si>
  <si>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 (Derogada)</t>
  </si>
  <si>
    <t>4143</t>
  </si>
  <si>
    <t>DERECHOS POR PRESTACIÓN DE SERVICIOS</t>
  </si>
  <si>
    <t>4144</t>
  </si>
  <si>
    <t>ACCESORIOS DE DERECHO</t>
  </si>
  <si>
    <t>DERECHOS NO COMPRENDIDOS EN LA LEY DE INGRESOS VIGENTES, CAUSADOS EN EJERCICIOS FISCALES ANTERIORES PENDIENTES DE LIQUIDACIÓN O PAGO</t>
  </si>
  <si>
    <t>4149</t>
  </si>
  <si>
    <t>OTROS DERECHOS</t>
  </si>
  <si>
    <t>4150</t>
  </si>
  <si>
    <t>PRODUCTOS</t>
  </si>
  <si>
    <t>4151</t>
  </si>
  <si>
    <t>4152</t>
  </si>
  <si>
    <t>ENAJENACIÓN DE BIENES MUEBLES NO SUJETOS A SER INVENTARIADOS (Derogada)</t>
  </si>
  <si>
    <t>4153</t>
  </si>
  <si>
    <t>ACCESORIOS DE PRODUCTOS (Derogada)</t>
  </si>
  <si>
    <t>PRODUCTOS NO COMPRENDIDOS EN LA LEY DE INGRESOS VIGENTE, CAUSADOS EN EJERCICIOS FISCALES ANTERIORES PENDIENTES DE LIQUIDACIÓN O PAGO</t>
  </si>
  <si>
    <t>4159</t>
  </si>
  <si>
    <t>OTROS PRODUCTOS QUE GENERAN INGRESOS CORRIENTES (Derogada)</t>
  </si>
  <si>
    <t>4160</t>
  </si>
  <si>
    <t>APROVECHAMIENTOS</t>
  </si>
  <si>
    <t>4161</t>
  </si>
  <si>
    <t>INCENTIVOS DERIVADOS DE LA COLABORACIÓN FISCAL (Derogada)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</si>
  <si>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</si>
  <si>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</si>
  <si>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</si>
  <si>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</si>
  <si>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</si>
  <si>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</si>
  <si>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</si>
  <si>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</si>
  <si>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</si>
  <si>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NO COMPRENDIDOS EN LA LEY DE INGRESOS VIGENTES, CAUSADOS EN EJERCICIOS FISCALES ANTERIORES PENDIENTES DE LIQUIDACIÓN O PAGO</t>
  </si>
  <si>
    <t>4167</t>
  </si>
  <si>
    <t>APROVECHAMIENTOS POR APORTACIONES Y COOPERACIONES (Derogada)</t>
  </si>
  <si>
    <t>4168</t>
  </si>
  <si>
    <t>ACCESORIOS DE APROVECHAMIENTO</t>
  </si>
  <si>
    <t>4169</t>
  </si>
  <si>
    <t>OTROS APROVECHAMIENTOS</t>
  </si>
  <si>
    <t>4170</t>
  </si>
  <si>
    <t>INGRESOS POR VENTAS DE BIENES Y PRESTACIÓN DE SERVICIOS</t>
  </si>
  <si>
    <t>4171</t>
  </si>
  <si>
    <t>INGRESOS POR VENTA DE BIENES Y PRESTACIÓN DE SERVICIOS DE INSTITUCIONES PÚBLICAS DE SEGURIDAD SOCIAL</t>
  </si>
  <si>
    <t>4172</t>
  </si>
  <si>
    <t>INGRESOS POR VENTA DE BIENES Y PRESTACIÓN DE SERVICIOS DE  EMPRESAS PRODUCTIVAS DEL ESTADO</t>
  </si>
  <si>
    <t>4173</t>
  </si>
  <si>
    <t>INGRESOS POR VENTA DE BIENES Y PRESTACIÓN DE SERVICIOS DE ENTIDADES PARAESTATALES Y FIDEICOMISOS NO EMPRESARIALES Y NO FINANCIEROS</t>
  </si>
  <si>
    <t>4174</t>
  </si>
  <si>
    <t>INGRESOS POR VENTA DE BIENES Y PRESTACIÓN DE SERVICIOS DE ENTIDADES PARAESTATALES EMPRESARIALES NO FINANCIERAS CON PARTICIPACIÓN ESTATAL MAYORITARIA</t>
  </si>
  <si>
    <t>4175</t>
  </si>
  <si>
    <t>INGRESOS POR VENTA DE BIENES Y PRESTACIÓN DE SERVICIOS DE ENTIDADES PARAESTATALES EMPRESARIALES FINANCIERAS MONETARIAS CON PARTICIPACIÓN ESTATAL MAYORITARIA</t>
  </si>
  <si>
    <t>4176</t>
  </si>
  <si>
    <t>INGRESOS POR VENTA DE BIENES Y PRESTACIÓN DE SERVICIOS DE ENTIDADES PARAESTATALES EMPRESARIALES FINANCIERAS NO MONETARIAS CON PARTICIPACIÓN ESTATAL MAYORITARIA</t>
  </si>
  <si>
    <t>4177</t>
  </si>
  <si>
    <t>INGRESOS POR VENTA DE BIENES Y PRESTACIÓN DE SERVICIOS DE FIDEICOMISOS FINANCIERAS PÚBLICOS CON PARTICIPACIÓN ESTATAL MAYORITARIA</t>
  </si>
  <si>
    <t>4178</t>
  </si>
  <si>
    <t>INGRESOS POR VENTA DE BIENES Y PRESTACIÓN DE SERVICIOS DE LOS PODERES LEGISLATIVO Y JUDICIAL, Y DE LOS ÓRGANOS AUTÓNOMOS</t>
  </si>
  <si>
    <t>4190</t>
  </si>
  <si>
    <t>INGRESOS NO COMPRENDIDOS EN LAS FRACCIONES DE LA LEY DE INGRESOS CAUSADOS EN EJERCICIOS FISCALES ANTERIORES PENDIENTES DE LIQUIDAR O PAGO (Derogada)</t>
  </si>
  <si>
    <t>4191</t>
  </si>
  <si>
    <t>IMPUESTOS NO COMPRENDIDOS  EN LAS FRACC. DE LA LEY DE ING. CAUSADOS EN EJER. FISCALES ANT. PEND. DE LIQUID. O PAGO (Derogada)</t>
  </si>
  <si>
    <t>4192</t>
  </si>
  <si>
    <t>CONTRIBUCIONES DE MEJORAS, DERECHOS, PRODUCTOS Y APROVECHAMIENTOS NO COMPRENDIDOS EN LAS</t>
  </si>
  <si>
    <t>FRACC. DE LEY DE ING. CAUSAD. EN EJER. FISCALES ANT. PEND. DE LIQUID. O PAGO (Derogada)</t>
  </si>
  <si>
    <t>4200</t>
  </si>
  <si>
    <t>PARTICIPACIONES, APORTACIONES, CONVENIOS, INCENTIVOS DERIVADOS DE LA COLABORACIÓN FISCAL, FONDOS DISTINTOS DE APORTACIONES, TRANSFERENCIAS, ASIGNACIONES, SUBSIDIOS Y SUBVENCIONES, Y PENSIONES Y JUBILACIONES</t>
  </si>
  <si>
    <t>4210</t>
  </si>
  <si>
    <t>PARTICIPACIONES, APORTACIONES, CONVENIOS, INCENTIVOS DERIVADOS DE LA COLABORACIÓN FISCAL Y FONDOS DISTINTOS DE APORTACIONES</t>
  </si>
  <si>
    <t>4211</t>
  </si>
  <si>
    <t>PARTICIPACIONES</t>
  </si>
  <si>
    <t>4212</t>
  </si>
  <si>
    <t>APORTACIONES</t>
  </si>
  <si>
    <t>4213</t>
  </si>
  <si>
    <t>CONVENIOS</t>
  </si>
  <si>
    <t>INCENTIVOS DERIVADOS DE LA COLABORACIÓN FISCAL</t>
  </si>
  <si>
    <t>FONDOS DISTINTOS DE APORTACIONES</t>
  </si>
  <si>
    <t>4220</t>
  </si>
  <si>
    <t>TRANSFERENCIAS, ASIGNACIONES, SUBSIDIOS Y SUBVENCIONES, Y PARTICIPACIONES Y JUBILACIONES</t>
  </si>
  <si>
    <t>4221</t>
  </si>
  <si>
    <t>TRANSFERENCIAS Y ASIGNACIONES</t>
  </si>
  <si>
    <t>4222</t>
  </si>
  <si>
    <t>TRANSFERENCIAS DEL SECTOR PÚBLICO (Derogada)</t>
  </si>
  <si>
    <t>4223</t>
  </si>
  <si>
    <t>SUBSIDIOS Y SUBVENCIONES</t>
  </si>
  <si>
    <t>4224</t>
  </si>
  <si>
    <t>AYUDAS SOCIALES (Derogada)</t>
  </si>
  <si>
    <t>4225</t>
  </si>
  <si>
    <t>PENSIONES Y JUBILACIONES</t>
  </si>
  <si>
    <t>TRANSFERENCIAS DEL EXTERIOR (Derogada)</t>
  </si>
  <si>
    <t>TRANSFERENCIAS DEL FONDO MEXICANO DEL PETRÓLEO PARA LA ESTABILIZACIÓN Y EL DESARROLLO</t>
  </si>
  <si>
    <t>4300</t>
  </si>
  <si>
    <t>OTROS INGRESOS Y BENEFICIOS</t>
  </si>
  <si>
    <t>4310</t>
  </si>
  <si>
    <t>INGRESOS FINANCIEROS</t>
  </si>
  <si>
    <t>4311</t>
  </si>
  <si>
    <t>INTERESES GANADOS DE TÍTULOS, VALORES Y DEMÁS INSTITUCIONES FINANCIERAS</t>
  </si>
  <si>
    <t>4319</t>
  </si>
  <si>
    <t>OTROS INGRESOS FINANCIEROS</t>
  </si>
  <si>
    <t>4320</t>
  </si>
  <si>
    <t>INCREMENTO POR VARIACIÓN DE INVENTARIOS</t>
  </si>
  <si>
    <t>4321</t>
  </si>
  <si>
    <t>INCREMENTO POR VARIACIÓN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</si>
  <si>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</si>
  <si>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</si>
  <si>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</si>
  <si>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</si>
  <si>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</si>
  <si>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</si>
  <si>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</si>
  <si>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</si>
  <si>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</si>
  <si>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</si>
  <si>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</si>
  <si>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</si>
  <si>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</si>
  <si>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</si>
  <si>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OTROS INGRESOS Y BENEFICIOS VARIOS</t>
  </si>
  <si>
    <t>4391</t>
  </si>
  <si>
    <t>OTROS INGRESOS DE EJERCICIOS ANTERIORES (Derogada)</t>
  </si>
  <si>
    <t>4392</t>
  </si>
  <si>
    <t>BONIFICACIÓNES Y DESCUENTOS OBTENIDOS</t>
  </si>
  <si>
    <t>4393</t>
  </si>
  <si>
    <t>DIFERENCIAS POR TIPO DE CAMBIO A FAVOR</t>
  </si>
  <si>
    <t>4394</t>
  </si>
  <si>
    <t>DIFERENCIAS DE COTIZACIONES A FAVOR EN VALORES NEGOCIABLES</t>
  </si>
  <si>
    <t>4395</t>
  </si>
  <si>
    <t>RESULTADO POR POSICIÓN MONETARIA</t>
  </si>
  <si>
    <t>4396</t>
  </si>
  <si>
    <t>UTILIDADES POR PARTICIPACIÓN PATRIMONIAL</t>
  </si>
  <si>
    <t>DIFERENCIAS POR REESTRUCTURACIÓN DE DEUDA PÚBLICA A FAVOR</t>
  </si>
  <si>
    <t>4399</t>
  </si>
  <si>
    <t>TOTAL DE INGRESOS Y OTROS BENEFICIOS</t>
  </si>
  <si>
    <t>GASTOS Y OTRAS PÉRDIDAS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</si>
  <si>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</si>
  <si>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</si>
  <si>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</si>
  <si>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</si>
  <si>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</si>
  <si>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</si>
  <si>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</si>
  <si>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</si>
  <si>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</si>
  <si>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</si>
  <si>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</si>
  <si>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</si>
  <si>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</si>
  <si>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</si>
  <si>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</si>
  <si>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</si>
  <si>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</si>
  <si>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</si>
  <si>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</si>
  <si>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</si>
  <si>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</si>
  <si>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</si>
  <si>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</si>
  <si>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</si>
  <si>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</si>
  <si>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</si>
  <si>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</si>
  <si>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</si>
  <si>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</si>
  <si>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</si>
  <si>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</si>
  <si>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</si>
  <si>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</si>
  <si>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</si>
  <si>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</si>
  <si>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</si>
  <si>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</si>
  <si>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</si>
  <si>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</si>
  <si>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</si>
  <si>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</si>
  <si>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</si>
  <si>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</si>
  <si>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</si>
  <si>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</si>
  <si>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</si>
  <si>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</si>
  <si>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</si>
  <si>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</si>
  <si>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</si>
  <si>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</si>
  <si>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</si>
  <si>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</si>
  <si>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</si>
  <si>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</si>
  <si>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</si>
  <si>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</si>
  <si>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</si>
  <si>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</si>
  <si>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TRANSFERENCIAS INTERNAS Y ASIGNACIONES AL SECTOR PÚBLICO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</si>
  <si>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</si>
  <si>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</si>
  <si>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</si>
  <si>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</si>
  <si>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</si>
  <si>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</si>
  <si>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</si>
  <si>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</si>
  <si>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</si>
  <si>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</si>
  <si>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</si>
  <si>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</si>
  <si>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</si>
  <si>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</si>
  <si>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</si>
  <si>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</si>
  <si>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AYUDAS SOCIALES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</si>
  <si>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</si>
  <si>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</si>
  <si>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</si>
  <si>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</si>
  <si>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</si>
  <si>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</si>
  <si>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</si>
  <si>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</si>
  <si>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</si>
  <si>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</si>
  <si>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</si>
  <si>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</si>
  <si>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</si>
  <si>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</si>
  <si>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</si>
  <si>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</si>
  <si>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</si>
  <si>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</si>
  <si>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</si>
  <si>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</si>
  <si>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</si>
  <si>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</si>
  <si>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</si>
  <si>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</si>
  <si>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</si>
  <si>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</si>
  <si>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DONATIVOS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</si>
  <si>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</si>
  <si>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</si>
  <si>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</si>
  <si>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</si>
  <si>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</si>
  <si>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</si>
  <si>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</si>
  <si>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</si>
  <si>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</si>
  <si>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</si>
  <si>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</si>
  <si>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</si>
  <si>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</si>
  <si>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</si>
  <si>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</si>
  <si>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</si>
  <si>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</si>
  <si>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PARTICIPACIONES Y APORTACIONES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</si>
  <si>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</si>
  <si>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</si>
  <si>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</si>
  <si>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</si>
  <si>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</si>
  <si>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</si>
  <si>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</si>
  <si>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</si>
  <si>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</si>
  <si>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</si>
  <si>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</si>
  <si>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</si>
  <si>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</si>
  <si>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</si>
  <si>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</si>
  <si>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</si>
  <si>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</si>
  <si>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</si>
  <si>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</si>
  <si>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</si>
  <si>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</si>
  <si>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</si>
  <si>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</si>
  <si>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</si>
  <si>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</si>
  <si>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</si>
  <si>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</si>
  <si>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</si>
  <si>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</si>
  <si>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</si>
  <si>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</si>
  <si>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</si>
  <si>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</si>
  <si>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</si>
  <si>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</si>
  <si>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</si>
  <si>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</si>
  <si>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</si>
  <si>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</si>
  <si>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</si>
  <si>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</si>
  <si>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</si>
  <si>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</si>
  <si>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</si>
  <si>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</si>
  <si>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</si>
  <si>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</si>
  <si>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</si>
  <si>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</si>
  <si>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</si>
  <si>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</si>
  <si>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</si>
  <si>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</si>
  <si>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</si>
  <si>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</si>
  <si>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</si>
  <si>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</si>
  <si>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</si>
  <si>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</si>
  <si>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</si>
  <si>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</si>
  <si>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</si>
  <si>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DISMINUCIÓN DE BIENES POR PÉRDIDA, OBSOLESCENCIA Y DETERIORO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</si>
  <si>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</si>
  <si>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</si>
  <si>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</si>
  <si>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</si>
  <si>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</si>
  <si>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</si>
  <si>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</si>
  <si>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</si>
  <si>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</si>
  <si>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</si>
  <si>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</si>
  <si>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</si>
  <si>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</si>
  <si>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</si>
  <si>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</si>
  <si>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</si>
  <si>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</si>
  <si>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</si>
  <si>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</si>
  <si>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</si>
  <si>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</si>
  <si>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</si>
  <si>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</si>
  <si>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</si>
  <si>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</si>
  <si>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</si>
  <si>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</si>
  <si>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</si>
  <si>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</si>
  <si>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</si>
  <si>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</si>
  <si>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</si>
  <si>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</si>
  <si>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</t>
  </si>
  <si>
    <t>5595</t>
  </si>
  <si>
    <t>DIFERENCIAS DE COTIZACIONES NEGATIVAS EN VALORES NEGOCIABLES</t>
  </si>
  <si>
    <t>5596</t>
  </si>
  <si>
    <t>5597</t>
  </si>
  <si>
    <t>PÉRDIDAS POR PARTICIPACIÓN PATRIMONIAL</t>
  </si>
  <si>
    <t>DIFERENCIAS POR REESTRUCTURACIÓN DE DEUDA PÚBLICA NEGATIVAS</t>
  </si>
  <si>
    <t>5599</t>
  </si>
  <si>
    <t>OTROS GASTOS VARIOS</t>
  </si>
  <si>
    <t>INVERSIÓN PÚBLICA</t>
  </si>
  <si>
    <t>INVERSIÓN PÚBLICA NO CAPITALIZABLE</t>
  </si>
  <si>
    <t>CONSTRUCCIÓN EN BIENES NO CAPITALIZABLES</t>
  </si>
  <si>
    <t>TOTAL DE GASTOS Y OTRAS PERDIDAS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</si>
  <si>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</si>
  <si>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</si>
  <si>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</si>
  <si>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</si>
  <si>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</si>
  <si>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</si>
  <si>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</si>
  <si>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>RESULTADO DEL EJERCICIO (AHORRO/DESAHORRO)</t>
  </si>
  <si>
    <t>DEL 1 DE ENERO AL 31 DE MARZO DE 2020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</si>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</sst>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164" fontId="2" fillId="2" borderId="7" xfId="0" applyNumberFormat="1" applyFont="1" applyFill="1" applyBorder="1" applyAlignment="1">
      <alignment horizontal="right" vertical="center"/>
    </xf>
    <xf numFmtId="164" fontId="2" fillId="2" borderId="8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right" vertical="center"/>
    </xf>
    <xf numFmtId="0" fontId="4" fillId="2" borderId="9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164" fontId="5" fillId="2" borderId="11" xfId="0" quotePrefix="1" applyNumberFormat="1" applyFont="1" applyFill="1" applyBorder="1" applyAlignment="1">
      <alignment horizontal="center" vertical="center"/>
    </xf>
    <xf numFmtId="164" fontId="5" fillId="2" borderId="12" xfId="0" quotePrefix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64" fontId="2" fillId="0" borderId="13" xfId="0" applyNumberFormat="1" applyFont="1" applyBorder="1" applyAlignment="1">
      <alignment horizontal="right" vertical="center" shrinkToFit="1"/>
    </xf>
    <xf numFmtId="164" fontId="2" fillId="0" borderId="3" xfId="0" applyNumberFormat="1" applyFont="1" applyBorder="1" applyAlignment="1">
      <alignment horizontal="right" vertical="center" shrinkToFit="1"/>
    </xf>
    <xf numFmtId="0" fontId="4" fillId="0" borderId="4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4" fontId="5" fillId="0" borderId="11" xfId="0" applyNumberFormat="1" applyFont="1" applyBorder="1" applyAlignment="1">
      <alignment horizontal="right" vertical="center" shrinkToFit="1"/>
    </xf>
    <xf numFmtId="0" fontId="7" fillId="0" borderId="4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64" fontId="2" fillId="0" borderId="14" xfId="0" applyNumberFormat="1" applyFont="1" applyBorder="1" applyAlignment="1">
      <alignment horizontal="right" vertical="center" shrinkToFit="1"/>
    </xf>
    <xf numFmtId="164" fontId="2" fillId="0" borderId="5" xfId="0" applyNumberFormat="1" applyFont="1" applyBorder="1" applyAlignment="1">
      <alignment horizontal="right" vertical="center" shrinkToFit="1"/>
    </xf>
    <xf numFmtId="0" fontId="7" fillId="0" borderId="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/>
    <xf numFmtId="0" fontId="8" fillId="0" borderId="0" xfId="0" applyFont="1" applyFill="1"/>
    <xf numFmtId="164" fontId="5" fillId="0" borderId="12" xfId="0" applyNumberFormat="1" applyFont="1" applyBorder="1" applyAlignment="1">
      <alignment horizontal="right" vertical="center" shrinkToFit="1"/>
    </xf>
    <xf numFmtId="164" fontId="5" fillId="0" borderId="14" xfId="0" applyNumberFormat="1" applyFont="1" applyBorder="1" applyAlignment="1">
      <alignment horizontal="right" vertical="center" shrinkToFit="1"/>
    </xf>
    <xf numFmtId="164" fontId="5" fillId="0" borderId="5" xfId="0" applyNumberFormat="1" applyFont="1" applyBorder="1" applyAlignment="1">
      <alignment horizontal="right" vertical="center" shrinkToFit="1"/>
    </xf>
    <xf numFmtId="0" fontId="5" fillId="0" borderId="9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9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64" fontId="2" fillId="0" borderId="14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164" fontId="2" fillId="0" borderId="15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7"/>
  <sheetViews>
    <sheetView tabSelected="1" workbookViewId="0">
      <selection activeCell="O7" sqref="O7"/>
    </sheetView>
  </sheetViews>
  <sheetFormatPr baseColWidth="10" defaultRowHeight="12.75" x14ac:dyDescent="0.2"/>
  <cols>
    <col min="1" max="1" width="8" style="6" customWidth="1"/>
    <col min="2" max="2" width="7.85546875" style="6" customWidth="1"/>
    <col min="3" max="12" width="7.28515625" style="6" customWidth="1"/>
    <col min="13" max="13" width="12.140625" style="6" customWidth="1"/>
    <col min="14" max="14" width="15.140625" style="6" customWidth="1"/>
    <col min="15" max="15" width="14.85546875" style="7" customWidth="1"/>
    <col min="16" max="16" width="14.7109375" style="7" customWidth="1"/>
    <col min="17" max="256" width="11.42578125" style="1"/>
    <col min="257" max="257" width="8" style="1" customWidth="1"/>
    <col min="258" max="258" width="7.85546875" style="1" customWidth="1"/>
    <col min="259" max="268" width="7.28515625" style="1" customWidth="1"/>
    <col min="269" max="269" width="12.140625" style="1" customWidth="1"/>
    <col min="270" max="270" width="15.140625" style="1" customWidth="1"/>
    <col min="271" max="271" width="14.85546875" style="1" customWidth="1"/>
    <col min="272" max="272" width="14.7109375" style="1" customWidth="1"/>
    <col min="273" max="512" width="11.42578125" style="1"/>
    <col min="513" max="513" width="8" style="1" customWidth="1"/>
    <col min="514" max="514" width="7.85546875" style="1" customWidth="1"/>
    <col min="515" max="524" width="7.28515625" style="1" customWidth="1"/>
    <col min="525" max="525" width="12.140625" style="1" customWidth="1"/>
    <col min="526" max="526" width="15.140625" style="1" customWidth="1"/>
    <col min="527" max="527" width="14.85546875" style="1" customWidth="1"/>
    <col min="528" max="528" width="14.7109375" style="1" customWidth="1"/>
    <col min="529" max="768" width="11.42578125" style="1"/>
    <col min="769" max="769" width="8" style="1" customWidth="1"/>
    <col min="770" max="770" width="7.85546875" style="1" customWidth="1"/>
    <col min="771" max="780" width="7.28515625" style="1" customWidth="1"/>
    <col min="781" max="781" width="12.140625" style="1" customWidth="1"/>
    <col min="782" max="782" width="15.140625" style="1" customWidth="1"/>
    <col min="783" max="783" width="14.85546875" style="1" customWidth="1"/>
    <col min="784" max="784" width="14.7109375" style="1" customWidth="1"/>
    <col min="785" max="1024" width="11.42578125" style="1"/>
    <col min="1025" max="1025" width="8" style="1" customWidth="1"/>
    <col min="1026" max="1026" width="7.85546875" style="1" customWidth="1"/>
    <col min="1027" max="1036" width="7.28515625" style="1" customWidth="1"/>
    <col min="1037" max="1037" width="12.140625" style="1" customWidth="1"/>
    <col min="1038" max="1038" width="15.140625" style="1" customWidth="1"/>
    <col min="1039" max="1039" width="14.85546875" style="1" customWidth="1"/>
    <col min="1040" max="1040" width="14.7109375" style="1" customWidth="1"/>
    <col min="1041" max="1280" width="11.42578125" style="1"/>
    <col min="1281" max="1281" width="8" style="1" customWidth="1"/>
    <col min="1282" max="1282" width="7.85546875" style="1" customWidth="1"/>
    <col min="1283" max="1292" width="7.28515625" style="1" customWidth="1"/>
    <col min="1293" max="1293" width="12.140625" style="1" customWidth="1"/>
    <col min="1294" max="1294" width="15.140625" style="1" customWidth="1"/>
    <col min="1295" max="1295" width="14.85546875" style="1" customWidth="1"/>
    <col min="1296" max="1296" width="14.7109375" style="1" customWidth="1"/>
    <col min="1297" max="1536" width="11.42578125" style="1"/>
    <col min="1537" max="1537" width="8" style="1" customWidth="1"/>
    <col min="1538" max="1538" width="7.85546875" style="1" customWidth="1"/>
    <col min="1539" max="1548" width="7.28515625" style="1" customWidth="1"/>
    <col min="1549" max="1549" width="12.140625" style="1" customWidth="1"/>
    <col min="1550" max="1550" width="15.140625" style="1" customWidth="1"/>
    <col min="1551" max="1551" width="14.85546875" style="1" customWidth="1"/>
    <col min="1552" max="1552" width="14.7109375" style="1" customWidth="1"/>
    <col min="1553" max="1792" width="11.42578125" style="1"/>
    <col min="1793" max="1793" width="8" style="1" customWidth="1"/>
    <col min="1794" max="1794" width="7.85546875" style="1" customWidth="1"/>
    <col min="1795" max="1804" width="7.28515625" style="1" customWidth="1"/>
    <col min="1805" max="1805" width="12.140625" style="1" customWidth="1"/>
    <col min="1806" max="1806" width="15.140625" style="1" customWidth="1"/>
    <col min="1807" max="1807" width="14.85546875" style="1" customWidth="1"/>
    <col min="1808" max="1808" width="14.7109375" style="1" customWidth="1"/>
    <col min="1809" max="2048" width="11.42578125" style="1"/>
    <col min="2049" max="2049" width="8" style="1" customWidth="1"/>
    <col min="2050" max="2050" width="7.85546875" style="1" customWidth="1"/>
    <col min="2051" max="2060" width="7.28515625" style="1" customWidth="1"/>
    <col min="2061" max="2061" width="12.140625" style="1" customWidth="1"/>
    <col min="2062" max="2062" width="15.140625" style="1" customWidth="1"/>
    <col min="2063" max="2063" width="14.85546875" style="1" customWidth="1"/>
    <col min="2064" max="2064" width="14.7109375" style="1" customWidth="1"/>
    <col min="2065" max="2304" width="11.42578125" style="1"/>
    <col min="2305" max="2305" width="8" style="1" customWidth="1"/>
    <col min="2306" max="2306" width="7.85546875" style="1" customWidth="1"/>
    <col min="2307" max="2316" width="7.28515625" style="1" customWidth="1"/>
    <col min="2317" max="2317" width="12.140625" style="1" customWidth="1"/>
    <col min="2318" max="2318" width="15.140625" style="1" customWidth="1"/>
    <col min="2319" max="2319" width="14.85546875" style="1" customWidth="1"/>
    <col min="2320" max="2320" width="14.7109375" style="1" customWidth="1"/>
    <col min="2321" max="2560" width="11.42578125" style="1"/>
    <col min="2561" max="2561" width="8" style="1" customWidth="1"/>
    <col min="2562" max="2562" width="7.85546875" style="1" customWidth="1"/>
    <col min="2563" max="2572" width="7.28515625" style="1" customWidth="1"/>
    <col min="2573" max="2573" width="12.140625" style="1" customWidth="1"/>
    <col min="2574" max="2574" width="15.140625" style="1" customWidth="1"/>
    <col min="2575" max="2575" width="14.85546875" style="1" customWidth="1"/>
    <col min="2576" max="2576" width="14.7109375" style="1" customWidth="1"/>
    <col min="2577" max="2816" width="11.42578125" style="1"/>
    <col min="2817" max="2817" width="8" style="1" customWidth="1"/>
    <col min="2818" max="2818" width="7.85546875" style="1" customWidth="1"/>
    <col min="2819" max="2828" width="7.28515625" style="1" customWidth="1"/>
    <col min="2829" max="2829" width="12.140625" style="1" customWidth="1"/>
    <col min="2830" max="2830" width="15.140625" style="1" customWidth="1"/>
    <col min="2831" max="2831" width="14.85546875" style="1" customWidth="1"/>
    <col min="2832" max="2832" width="14.7109375" style="1" customWidth="1"/>
    <col min="2833" max="3072" width="11.42578125" style="1"/>
    <col min="3073" max="3073" width="8" style="1" customWidth="1"/>
    <col min="3074" max="3074" width="7.85546875" style="1" customWidth="1"/>
    <col min="3075" max="3084" width="7.28515625" style="1" customWidth="1"/>
    <col min="3085" max="3085" width="12.140625" style="1" customWidth="1"/>
    <col min="3086" max="3086" width="15.140625" style="1" customWidth="1"/>
    <col min="3087" max="3087" width="14.85546875" style="1" customWidth="1"/>
    <col min="3088" max="3088" width="14.7109375" style="1" customWidth="1"/>
    <col min="3089" max="3328" width="11.42578125" style="1"/>
    <col min="3329" max="3329" width="8" style="1" customWidth="1"/>
    <col min="3330" max="3330" width="7.85546875" style="1" customWidth="1"/>
    <col min="3331" max="3340" width="7.28515625" style="1" customWidth="1"/>
    <col min="3341" max="3341" width="12.140625" style="1" customWidth="1"/>
    <col min="3342" max="3342" width="15.140625" style="1" customWidth="1"/>
    <col min="3343" max="3343" width="14.85546875" style="1" customWidth="1"/>
    <col min="3344" max="3344" width="14.7109375" style="1" customWidth="1"/>
    <col min="3345" max="3584" width="11.42578125" style="1"/>
    <col min="3585" max="3585" width="8" style="1" customWidth="1"/>
    <col min="3586" max="3586" width="7.85546875" style="1" customWidth="1"/>
    <col min="3587" max="3596" width="7.28515625" style="1" customWidth="1"/>
    <col min="3597" max="3597" width="12.140625" style="1" customWidth="1"/>
    <col min="3598" max="3598" width="15.140625" style="1" customWidth="1"/>
    <col min="3599" max="3599" width="14.85546875" style="1" customWidth="1"/>
    <col min="3600" max="3600" width="14.7109375" style="1" customWidth="1"/>
    <col min="3601" max="3840" width="11.42578125" style="1"/>
    <col min="3841" max="3841" width="8" style="1" customWidth="1"/>
    <col min="3842" max="3842" width="7.85546875" style="1" customWidth="1"/>
    <col min="3843" max="3852" width="7.28515625" style="1" customWidth="1"/>
    <col min="3853" max="3853" width="12.140625" style="1" customWidth="1"/>
    <col min="3854" max="3854" width="15.140625" style="1" customWidth="1"/>
    <col min="3855" max="3855" width="14.85546875" style="1" customWidth="1"/>
    <col min="3856" max="3856" width="14.7109375" style="1" customWidth="1"/>
    <col min="3857" max="4096" width="11.42578125" style="1"/>
    <col min="4097" max="4097" width="8" style="1" customWidth="1"/>
    <col min="4098" max="4098" width="7.85546875" style="1" customWidth="1"/>
    <col min="4099" max="4108" width="7.28515625" style="1" customWidth="1"/>
    <col min="4109" max="4109" width="12.140625" style="1" customWidth="1"/>
    <col min="4110" max="4110" width="15.140625" style="1" customWidth="1"/>
    <col min="4111" max="4111" width="14.85546875" style="1" customWidth="1"/>
    <col min="4112" max="4112" width="14.7109375" style="1" customWidth="1"/>
    <col min="4113" max="4352" width="11.42578125" style="1"/>
    <col min="4353" max="4353" width="8" style="1" customWidth="1"/>
    <col min="4354" max="4354" width="7.85546875" style="1" customWidth="1"/>
    <col min="4355" max="4364" width="7.28515625" style="1" customWidth="1"/>
    <col min="4365" max="4365" width="12.140625" style="1" customWidth="1"/>
    <col min="4366" max="4366" width="15.140625" style="1" customWidth="1"/>
    <col min="4367" max="4367" width="14.85546875" style="1" customWidth="1"/>
    <col min="4368" max="4368" width="14.7109375" style="1" customWidth="1"/>
    <col min="4369" max="4608" width="11.42578125" style="1"/>
    <col min="4609" max="4609" width="8" style="1" customWidth="1"/>
    <col min="4610" max="4610" width="7.85546875" style="1" customWidth="1"/>
    <col min="4611" max="4620" width="7.28515625" style="1" customWidth="1"/>
    <col min="4621" max="4621" width="12.140625" style="1" customWidth="1"/>
    <col min="4622" max="4622" width="15.140625" style="1" customWidth="1"/>
    <col min="4623" max="4623" width="14.85546875" style="1" customWidth="1"/>
    <col min="4624" max="4624" width="14.7109375" style="1" customWidth="1"/>
    <col min="4625" max="4864" width="11.42578125" style="1"/>
    <col min="4865" max="4865" width="8" style="1" customWidth="1"/>
    <col min="4866" max="4866" width="7.85546875" style="1" customWidth="1"/>
    <col min="4867" max="4876" width="7.28515625" style="1" customWidth="1"/>
    <col min="4877" max="4877" width="12.140625" style="1" customWidth="1"/>
    <col min="4878" max="4878" width="15.140625" style="1" customWidth="1"/>
    <col min="4879" max="4879" width="14.85546875" style="1" customWidth="1"/>
    <col min="4880" max="4880" width="14.7109375" style="1" customWidth="1"/>
    <col min="4881" max="5120" width="11.42578125" style="1"/>
    <col min="5121" max="5121" width="8" style="1" customWidth="1"/>
    <col min="5122" max="5122" width="7.85546875" style="1" customWidth="1"/>
    <col min="5123" max="5132" width="7.28515625" style="1" customWidth="1"/>
    <col min="5133" max="5133" width="12.140625" style="1" customWidth="1"/>
    <col min="5134" max="5134" width="15.140625" style="1" customWidth="1"/>
    <col min="5135" max="5135" width="14.85546875" style="1" customWidth="1"/>
    <col min="5136" max="5136" width="14.7109375" style="1" customWidth="1"/>
    <col min="5137" max="5376" width="11.42578125" style="1"/>
    <col min="5377" max="5377" width="8" style="1" customWidth="1"/>
    <col min="5378" max="5378" width="7.85546875" style="1" customWidth="1"/>
    <col min="5379" max="5388" width="7.28515625" style="1" customWidth="1"/>
    <col min="5389" max="5389" width="12.140625" style="1" customWidth="1"/>
    <col min="5390" max="5390" width="15.140625" style="1" customWidth="1"/>
    <col min="5391" max="5391" width="14.85546875" style="1" customWidth="1"/>
    <col min="5392" max="5392" width="14.7109375" style="1" customWidth="1"/>
    <col min="5393" max="5632" width="11.42578125" style="1"/>
    <col min="5633" max="5633" width="8" style="1" customWidth="1"/>
    <col min="5634" max="5634" width="7.85546875" style="1" customWidth="1"/>
    <col min="5635" max="5644" width="7.28515625" style="1" customWidth="1"/>
    <col min="5645" max="5645" width="12.140625" style="1" customWidth="1"/>
    <col min="5646" max="5646" width="15.140625" style="1" customWidth="1"/>
    <col min="5647" max="5647" width="14.85546875" style="1" customWidth="1"/>
    <col min="5648" max="5648" width="14.7109375" style="1" customWidth="1"/>
    <col min="5649" max="5888" width="11.42578125" style="1"/>
    <col min="5889" max="5889" width="8" style="1" customWidth="1"/>
    <col min="5890" max="5890" width="7.85546875" style="1" customWidth="1"/>
    <col min="5891" max="5900" width="7.28515625" style="1" customWidth="1"/>
    <col min="5901" max="5901" width="12.140625" style="1" customWidth="1"/>
    <col min="5902" max="5902" width="15.140625" style="1" customWidth="1"/>
    <col min="5903" max="5903" width="14.85546875" style="1" customWidth="1"/>
    <col min="5904" max="5904" width="14.7109375" style="1" customWidth="1"/>
    <col min="5905" max="6144" width="11.42578125" style="1"/>
    <col min="6145" max="6145" width="8" style="1" customWidth="1"/>
    <col min="6146" max="6146" width="7.85546875" style="1" customWidth="1"/>
    <col min="6147" max="6156" width="7.28515625" style="1" customWidth="1"/>
    <col min="6157" max="6157" width="12.140625" style="1" customWidth="1"/>
    <col min="6158" max="6158" width="15.140625" style="1" customWidth="1"/>
    <col min="6159" max="6159" width="14.85546875" style="1" customWidth="1"/>
    <col min="6160" max="6160" width="14.7109375" style="1" customWidth="1"/>
    <col min="6161" max="6400" width="11.42578125" style="1"/>
    <col min="6401" max="6401" width="8" style="1" customWidth="1"/>
    <col min="6402" max="6402" width="7.85546875" style="1" customWidth="1"/>
    <col min="6403" max="6412" width="7.28515625" style="1" customWidth="1"/>
    <col min="6413" max="6413" width="12.140625" style="1" customWidth="1"/>
    <col min="6414" max="6414" width="15.140625" style="1" customWidth="1"/>
    <col min="6415" max="6415" width="14.85546875" style="1" customWidth="1"/>
    <col min="6416" max="6416" width="14.7109375" style="1" customWidth="1"/>
    <col min="6417" max="6656" width="11.42578125" style="1"/>
    <col min="6657" max="6657" width="8" style="1" customWidth="1"/>
    <col min="6658" max="6658" width="7.85546875" style="1" customWidth="1"/>
    <col min="6659" max="6668" width="7.28515625" style="1" customWidth="1"/>
    <col min="6669" max="6669" width="12.140625" style="1" customWidth="1"/>
    <col min="6670" max="6670" width="15.140625" style="1" customWidth="1"/>
    <col min="6671" max="6671" width="14.85546875" style="1" customWidth="1"/>
    <col min="6672" max="6672" width="14.7109375" style="1" customWidth="1"/>
    <col min="6673" max="6912" width="11.42578125" style="1"/>
    <col min="6913" max="6913" width="8" style="1" customWidth="1"/>
    <col min="6914" max="6914" width="7.85546875" style="1" customWidth="1"/>
    <col min="6915" max="6924" width="7.28515625" style="1" customWidth="1"/>
    <col min="6925" max="6925" width="12.140625" style="1" customWidth="1"/>
    <col min="6926" max="6926" width="15.140625" style="1" customWidth="1"/>
    <col min="6927" max="6927" width="14.85546875" style="1" customWidth="1"/>
    <col min="6928" max="6928" width="14.7109375" style="1" customWidth="1"/>
    <col min="6929" max="7168" width="11.42578125" style="1"/>
    <col min="7169" max="7169" width="8" style="1" customWidth="1"/>
    <col min="7170" max="7170" width="7.85546875" style="1" customWidth="1"/>
    <col min="7171" max="7180" width="7.28515625" style="1" customWidth="1"/>
    <col min="7181" max="7181" width="12.140625" style="1" customWidth="1"/>
    <col min="7182" max="7182" width="15.140625" style="1" customWidth="1"/>
    <col min="7183" max="7183" width="14.85546875" style="1" customWidth="1"/>
    <col min="7184" max="7184" width="14.7109375" style="1" customWidth="1"/>
    <col min="7185" max="7424" width="11.42578125" style="1"/>
    <col min="7425" max="7425" width="8" style="1" customWidth="1"/>
    <col min="7426" max="7426" width="7.85546875" style="1" customWidth="1"/>
    <col min="7427" max="7436" width="7.28515625" style="1" customWidth="1"/>
    <col min="7437" max="7437" width="12.140625" style="1" customWidth="1"/>
    <col min="7438" max="7438" width="15.140625" style="1" customWidth="1"/>
    <col min="7439" max="7439" width="14.85546875" style="1" customWidth="1"/>
    <col min="7440" max="7440" width="14.7109375" style="1" customWidth="1"/>
    <col min="7441" max="7680" width="11.42578125" style="1"/>
    <col min="7681" max="7681" width="8" style="1" customWidth="1"/>
    <col min="7682" max="7682" width="7.85546875" style="1" customWidth="1"/>
    <col min="7683" max="7692" width="7.28515625" style="1" customWidth="1"/>
    <col min="7693" max="7693" width="12.140625" style="1" customWidth="1"/>
    <col min="7694" max="7694" width="15.140625" style="1" customWidth="1"/>
    <col min="7695" max="7695" width="14.85546875" style="1" customWidth="1"/>
    <col min="7696" max="7696" width="14.7109375" style="1" customWidth="1"/>
    <col min="7697" max="7936" width="11.42578125" style="1"/>
    <col min="7937" max="7937" width="8" style="1" customWidth="1"/>
    <col min="7938" max="7938" width="7.85546875" style="1" customWidth="1"/>
    <col min="7939" max="7948" width="7.28515625" style="1" customWidth="1"/>
    <col min="7949" max="7949" width="12.140625" style="1" customWidth="1"/>
    <col min="7950" max="7950" width="15.140625" style="1" customWidth="1"/>
    <col min="7951" max="7951" width="14.85546875" style="1" customWidth="1"/>
    <col min="7952" max="7952" width="14.7109375" style="1" customWidth="1"/>
    <col min="7953" max="8192" width="11.42578125" style="1"/>
    <col min="8193" max="8193" width="8" style="1" customWidth="1"/>
    <col min="8194" max="8194" width="7.85546875" style="1" customWidth="1"/>
    <col min="8195" max="8204" width="7.28515625" style="1" customWidth="1"/>
    <col min="8205" max="8205" width="12.140625" style="1" customWidth="1"/>
    <col min="8206" max="8206" width="15.140625" style="1" customWidth="1"/>
    <col min="8207" max="8207" width="14.85546875" style="1" customWidth="1"/>
    <col min="8208" max="8208" width="14.7109375" style="1" customWidth="1"/>
    <col min="8209" max="8448" width="11.42578125" style="1"/>
    <col min="8449" max="8449" width="8" style="1" customWidth="1"/>
    <col min="8450" max="8450" width="7.85546875" style="1" customWidth="1"/>
    <col min="8451" max="8460" width="7.28515625" style="1" customWidth="1"/>
    <col min="8461" max="8461" width="12.140625" style="1" customWidth="1"/>
    <col min="8462" max="8462" width="15.140625" style="1" customWidth="1"/>
    <col min="8463" max="8463" width="14.85546875" style="1" customWidth="1"/>
    <col min="8464" max="8464" width="14.7109375" style="1" customWidth="1"/>
    <col min="8465" max="8704" width="11.42578125" style="1"/>
    <col min="8705" max="8705" width="8" style="1" customWidth="1"/>
    <col min="8706" max="8706" width="7.85546875" style="1" customWidth="1"/>
    <col min="8707" max="8716" width="7.28515625" style="1" customWidth="1"/>
    <col min="8717" max="8717" width="12.140625" style="1" customWidth="1"/>
    <col min="8718" max="8718" width="15.140625" style="1" customWidth="1"/>
    <col min="8719" max="8719" width="14.85546875" style="1" customWidth="1"/>
    <col min="8720" max="8720" width="14.7109375" style="1" customWidth="1"/>
    <col min="8721" max="8960" width="11.42578125" style="1"/>
    <col min="8961" max="8961" width="8" style="1" customWidth="1"/>
    <col min="8962" max="8962" width="7.85546875" style="1" customWidth="1"/>
    <col min="8963" max="8972" width="7.28515625" style="1" customWidth="1"/>
    <col min="8973" max="8973" width="12.140625" style="1" customWidth="1"/>
    <col min="8974" max="8974" width="15.140625" style="1" customWidth="1"/>
    <col min="8975" max="8975" width="14.85546875" style="1" customWidth="1"/>
    <col min="8976" max="8976" width="14.7109375" style="1" customWidth="1"/>
    <col min="8977" max="9216" width="11.42578125" style="1"/>
    <col min="9217" max="9217" width="8" style="1" customWidth="1"/>
    <col min="9218" max="9218" width="7.85546875" style="1" customWidth="1"/>
    <col min="9219" max="9228" width="7.28515625" style="1" customWidth="1"/>
    <col min="9229" max="9229" width="12.140625" style="1" customWidth="1"/>
    <col min="9230" max="9230" width="15.140625" style="1" customWidth="1"/>
    <col min="9231" max="9231" width="14.85546875" style="1" customWidth="1"/>
    <col min="9232" max="9232" width="14.7109375" style="1" customWidth="1"/>
    <col min="9233" max="9472" width="11.42578125" style="1"/>
    <col min="9473" max="9473" width="8" style="1" customWidth="1"/>
    <col min="9474" max="9474" width="7.85546875" style="1" customWidth="1"/>
    <col min="9475" max="9484" width="7.28515625" style="1" customWidth="1"/>
    <col min="9485" max="9485" width="12.140625" style="1" customWidth="1"/>
    <col min="9486" max="9486" width="15.140625" style="1" customWidth="1"/>
    <col min="9487" max="9487" width="14.85546875" style="1" customWidth="1"/>
    <col min="9488" max="9488" width="14.7109375" style="1" customWidth="1"/>
    <col min="9489" max="9728" width="11.42578125" style="1"/>
    <col min="9729" max="9729" width="8" style="1" customWidth="1"/>
    <col min="9730" max="9730" width="7.85546875" style="1" customWidth="1"/>
    <col min="9731" max="9740" width="7.28515625" style="1" customWidth="1"/>
    <col min="9741" max="9741" width="12.140625" style="1" customWidth="1"/>
    <col min="9742" max="9742" width="15.140625" style="1" customWidth="1"/>
    <col min="9743" max="9743" width="14.85546875" style="1" customWidth="1"/>
    <col min="9744" max="9744" width="14.7109375" style="1" customWidth="1"/>
    <col min="9745" max="9984" width="11.42578125" style="1"/>
    <col min="9985" max="9985" width="8" style="1" customWidth="1"/>
    <col min="9986" max="9986" width="7.85546875" style="1" customWidth="1"/>
    <col min="9987" max="9996" width="7.28515625" style="1" customWidth="1"/>
    <col min="9997" max="9997" width="12.140625" style="1" customWidth="1"/>
    <col min="9998" max="9998" width="15.140625" style="1" customWidth="1"/>
    <col min="9999" max="9999" width="14.85546875" style="1" customWidth="1"/>
    <col min="10000" max="10000" width="14.7109375" style="1" customWidth="1"/>
    <col min="10001" max="10240" width="11.42578125" style="1"/>
    <col min="10241" max="10241" width="8" style="1" customWidth="1"/>
    <col min="10242" max="10242" width="7.85546875" style="1" customWidth="1"/>
    <col min="10243" max="10252" width="7.28515625" style="1" customWidth="1"/>
    <col min="10253" max="10253" width="12.140625" style="1" customWidth="1"/>
    <col min="10254" max="10254" width="15.140625" style="1" customWidth="1"/>
    <col min="10255" max="10255" width="14.85546875" style="1" customWidth="1"/>
    <col min="10256" max="10256" width="14.7109375" style="1" customWidth="1"/>
    <col min="10257" max="10496" width="11.42578125" style="1"/>
    <col min="10497" max="10497" width="8" style="1" customWidth="1"/>
    <col min="10498" max="10498" width="7.85546875" style="1" customWidth="1"/>
    <col min="10499" max="10508" width="7.28515625" style="1" customWidth="1"/>
    <col min="10509" max="10509" width="12.140625" style="1" customWidth="1"/>
    <col min="10510" max="10510" width="15.140625" style="1" customWidth="1"/>
    <col min="10511" max="10511" width="14.85546875" style="1" customWidth="1"/>
    <col min="10512" max="10512" width="14.7109375" style="1" customWidth="1"/>
    <col min="10513" max="10752" width="11.42578125" style="1"/>
    <col min="10753" max="10753" width="8" style="1" customWidth="1"/>
    <col min="10754" max="10754" width="7.85546875" style="1" customWidth="1"/>
    <col min="10755" max="10764" width="7.28515625" style="1" customWidth="1"/>
    <col min="10765" max="10765" width="12.140625" style="1" customWidth="1"/>
    <col min="10766" max="10766" width="15.140625" style="1" customWidth="1"/>
    <col min="10767" max="10767" width="14.85546875" style="1" customWidth="1"/>
    <col min="10768" max="10768" width="14.7109375" style="1" customWidth="1"/>
    <col min="10769" max="11008" width="11.42578125" style="1"/>
    <col min="11009" max="11009" width="8" style="1" customWidth="1"/>
    <col min="11010" max="11010" width="7.85546875" style="1" customWidth="1"/>
    <col min="11011" max="11020" width="7.28515625" style="1" customWidth="1"/>
    <col min="11021" max="11021" width="12.140625" style="1" customWidth="1"/>
    <col min="11022" max="11022" width="15.140625" style="1" customWidth="1"/>
    <col min="11023" max="11023" width="14.85546875" style="1" customWidth="1"/>
    <col min="11024" max="11024" width="14.7109375" style="1" customWidth="1"/>
    <col min="11025" max="11264" width="11.42578125" style="1"/>
    <col min="11265" max="11265" width="8" style="1" customWidth="1"/>
    <col min="11266" max="11266" width="7.85546875" style="1" customWidth="1"/>
    <col min="11267" max="11276" width="7.28515625" style="1" customWidth="1"/>
    <col min="11277" max="11277" width="12.140625" style="1" customWidth="1"/>
    <col min="11278" max="11278" width="15.140625" style="1" customWidth="1"/>
    <col min="11279" max="11279" width="14.85546875" style="1" customWidth="1"/>
    <col min="11280" max="11280" width="14.7109375" style="1" customWidth="1"/>
    <col min="11281" max="11520" width="11.42578125" style="1"/>
    <col min="11521" max="11521" width="8" style="1" customWidth="1"/>
    <col min="11522" max="11522" width="7.85546875" style="1" customWidth="1"/>
    <col min="11523" max="11532" width="7.28515625" style="1" customWidth="1"/>
    <col min="11533" max="11533" width="12.140625" style="1" customWidth="1"/>
    <col min="11534" max="11534" width="15.140625" style="1" customWidth="1"/>
    <col min="11535" max="11535" width="14.85546875" style="1" customWidth="1"/>
    <col min="11536" max="11536" width="14.7109375" style="1" customWidth="1"/>
    <col min="11537" max="11776" width="11.42578125" style="1"/>
    <col min="11777" max="11777" width="8" style="1" customWidth="1"/>
    <col min="11778" max="11778" width="7.85546875" style="1" customWidth="1"/>
    <col min="11779" max="11788" width="7.28515625" style="1" customWidth="1"/>
    <col min="11789" max="11789" width="12.140625" style="1" customWidth="1"/>
    <col min="11790" max="11790" width="15.140625" style="1" customWidth="1"/>
    <col min="11791" max="11791" width="14.85546875" style="1" customWidth="1"/>
    <col min="11792" max="11792" width="14.7109375" style="1" customWidth="1"/>
    <col min="11793" max="12032" width="11.42578125" style="1"/>
    <col min="12033" max="12033" width="8" style="1" customWidth="1"/>
    <col min="12034" max="12034" width="7.85546875" style="1" customWidth="1"/>
    <col min="12035" max="12044" width="7.28515625" style="1" customWidth="1"/>
    <col min="12045" max="12045" width="12.140625" style="1" customWidth="1"/>
    <col min="12046" max="12046" width="15.140625" style="1" customWidth="1"/>
    <col min="12047" max="12047" width="14.85546875" style="1" customWidth="1"/>
    <col min="12048" max="12048" width="14.7109375" style="1" customWidth="1"/>
    <col min="12049" max="12288" width="11.42578125" style="1"/>
    <col min="12289" max="12289" width="8" style="1" customWidth="1"/>
    <col min="12290" max="12290" width="7.85546875" style="1" customWidth="1"/>
    <col min="12291" max="12300" width="7.28515625" style="1" customWidth="1"/>
    <col min="12301" max="12301" width="12.140625" style="1" customWidth="1"/>
    <col min="12302" max="12302" width="15.140625" style="1" customWidth="1"/>
    <col min="12303" max="12303" width="14.85546875" style="1" customWidth="1"/>
    <col min="12304" max="12304" width="14.7109375" style="1" customWidth="1"/>
    <col min="12305" max="12544" width="11.42578125" style="1"/>
    <col min="12545" max="12545" width="8" style="1" customWidth="1"/>
    <col min="12546" max="12546" width="7.85546875" style="1" customWidth="1"/>
    <col min="12547" max="12556" width="7.28515625" style="1" customWidth="1"/>
    <col min="12557" max="12557" width="12.140625" style="1" customWidth="1"/>
    <col min="12558" max="12558" width="15.140625" style="1" customWidth="1"/>
    <col min="12559" max="12559" width="14.85546875" style="1" customWidth="1"/>
    <col min="12560" max="12560" width="14.7109375" style="1" customWidth="1"/>
    <col min="12561" max="12800" width="11.42578125" style="1"/>
    <col min="12801" max="12801" width="8" style="1" customWidth="1"/>
    <col min="12802" max="12802" width="7.85546875" style="1" customWidth="1"/>
    <col min="12803" max="12812" width="7.28515625" style="1" customWidth="1"/>
    <col min="12813" max="12813" width="12.140625" style="1" customWidth="1"/>
    <col min="12814" max="12814" width="15.140625" style="1" customWidth="1"/>
    <col min="12815" max="12815" width="14.85546875" style="1" customWidth="1"/>
    <col min="12816" max="12816" width="14.7109375" style="1" customWidth="1"/>
    <col min="12817" max="13056" width="11.42578125" style="1"/>
    <col min="13057" max="13057" width="8" style="1" customWidth="1"/>
    <col min="13058" max="13058" width="7.85546875" style="1" customWidth="1"/>
    <col min="13059" max="13068" width="7.28515625" style="1" customWidth="1"/>
    <col min="13069" max="13069" width="12.140625" style="1" customWidth="1"/>
    <col min="13070" max="13070" width="15.140625" style="1" customWidth="1"/>
    <col min="13071" max="13071" width="14.85546875" style="1" customWidth="1"/>
    <col min="13072" max="13072" width="14.7109375" style="1" customWidth="1"/>
    <col min="13073" max="13312" width="11.42578125" style="1"/>
    <col min="13313" max="13313" width="8" style="1" customWidth="1"/>
    <col min="13314" max="13314" width="7.85546875" style="1" customWidth="1"/>
    <col min="13315" max="13324" width="7.28515625" style="1" customWidth="1"/>
    <col min="13325" max="13325" width="12.140625" style="1" customWidth="1"/>
    <col min="13326" max="13326" width="15.140625" style="1" customWidth="1"/>
    <col min="13327" max="13327" width="14.85546875" style="1" customWidth="1"/>
    <col min="13328" max="13328" width="14.7109375" style="1" customWidth="1"/>
    <col min="13329" max="13568" width="11.42578125" style="1"/>
    <col min="13569" max="13569" width="8" style="1" customWidth="1"/>
    <col min="13570" max="13570" width="7.85546875" style="1" customWidth="1"/>
    <col min="13571" max="13580" width="7.28515625" style="1" customWidth="1"/>
    <col min="13581" max="13581" width="12.140625" style="1" customWidth="1"/>
    <col min="13582" max="13582" width="15.140625" style="1" customWidth="1"/>
    <col min="13583" max="13583" width="14.85546875" style="1" customWidth="1"/>
    <col min="13584" max="13584" width="14.7109375" style="1" customWidth="1"/>
    <col min="13585" max="13824" width="11.42578125" style="1"/>
    <col min="13825" max="13825" width="8" style="1" customWidth="1"/>
    <col min="13826" max="13826" width="7.85546875" style="1" customWidth="1"/>
    <col min="13827" max="13836" width="7.28515625" style="1" customWidth="1"/>
    <col min="13837" max="13837" width="12.140625" style="1" customWidth="1"/>
    <col min="13838" max="13838" width="15.140625" style="1" customWidth="1"/>
    <col min="13839" max="13839" width="14.85546875" style="1" customWidth="1"/>
    <col min="13840" max="13840" width="14.7109375" style="1" customWidth="1"/>
    <col min="13841" max="14080" width="11.42578125" style="1"/>
    <col min="14081" max="14081" width="8" style="1" customWidth="1"/>
    <col min="14082" max="14082" width="7.85546875" style="1" customWidth="1"/>
    <col min="14083" max="14092" width="7.28515625" style="1" customWidth="1"/>
    <col min="14093" max="14093" width="12.140625" style="1" customWidth="1"/>
    <col min="14094" max="14094" width="15.140625" style="1" customWidth="1"/>
    <col min="14095" max="14095" width="14.85546875" style="1" customWidth="1"/>
    <col min="14096" max="14096" width="14.7109375" style="1" customWidth="1"/>
    <col min="14097" max="14336" width="11.42578125" style="1"/>
    <col min="14337" max="14337" width="8" style="1" customWidth="1"/>
    <col min="14338" max="14338" width="7.85546875" style="1" customWidth="1"/>
    <col min="14339" max="14348" width="7.28515625" style="1" customWidth="1"/>
    <col min="14349" max="14349" width="12.140625" style="1" customWidth="1"/>
    <col min="14350" max="14350" width="15.140625" style="1" customWidth="1"/>
    <col min="14351" max="14351" width="14.85546875" style="1" customWidth="1"/>
    <col min="14352" max="14352" width="14.7109375" style="1" customWidth="1"/>
    <col min="14353" max="14592" width="11.42578125" style="1"/>
    <col min="14593" max="14593" width="8" style="1" customWidth="1"/>
    <col min="14594" max="14594" width="7.85546875" style="1" customWidth="1"/>
    <col min="14595" max="14604" width="7.28515625" style="1" customWidth="1"/>
    <col min="14605" max="14605" width="12.140625" style="1" customWidth="1"/>
    <col min="14606" max="14606" width="15.140625" style="1" customWidth="1"/>
    <col min="14607" max="14607" width="14.85546875" style="1" customWidth="1"/>
    <col min="14608" max="14608" width="14.7109375" style="1" customWidth="1"/>
    <col min="14609" max="14848" width="11.42578125" style="1"/>
    <col min="14849" max="14849" width="8" style="1" customWidth="1"/>
    <col min="14850" max="14850" width="7.85546875" style="1" customWidth="1"/>
    <col min="14851" max="14860" width="7.28515625" style="1" customWidth="1"/>
    <col min="14861" max="14861" width="12.140625" style="1" customWidth="1"/>
    <col min="14862" max="14862" width="15.140625" style="1" customWidth="1"/>
    <col min="14863" max="14863" width="14.85546875" style="1" customWidth="1"/>
    <col min="14864" max="14864" width="14.7109375" style="1" customWidth="1"/>
    <col min="14865" max="15104" width="11.42578125" style="1"/>
    <col min="15105" max="15105" width="8" style="1" customWidth="1"/>
    <col min="15106" max="15106" width="7.85546875" style="1" customWidth="1"/>
    <col min="15107" max="15116" width="7.28515625" style="1" customWidth="1"/>
    <col min="15117" max="15117" width="12.140625" style="1" customWidth="1"/>
    <col min="15118" max="15118" width="15.140625" style="1" customWidth="1"/>
    <col min="15119" max="15119" width="14.85546875" style="1" customWidth="1"/>
    <col min="15120" max="15120" width="14.7109375" style="1" customWidth="1"/>
    <col min="15121" max="15360" width="11.42578125" style="1"/>
    <col min="15361" max="15361" width="8" style="1" customWidth="1"/>
    <col min="15362" max="15362" width="7.85546875" style="1" customWidth="1"/>
    <col min="15363" max="15372" width="7.28515625" style="1" customWidth="1"/>
    <col min="15373" max="15373" width="12.140625" style="1" customWidth="1"/>
    <col min="15374" max="15374" width="15.140625" style="1" customWidth="1"/>
    <col min="15375" max="15375" width="14.85546875" style="1" customWidth="1"/>
    <col min="15376" max="15376" width="14.7109375" style="1" customWidth="1"/>
    <col min="15377" max="15616" width="11.42578125" style="1"/>
    <col min="15617" max="15617" width="8" style="1" customWidth="1"/>
    <col min="15618" max="15618" width="7.85546875" style="1" customWidth="1"/>
    <col min="15619" max="15628" width="7.28515625" style="1" customWidth="1"/>
    <col min="15629" max="15629" width="12.140625" style="1" customWidth="1"/>
    <col min="15630" max="15630" width="15.140625" style="1" customWidth="1"/>
    <col min="15631" max="15631" width="14.85546875" style="1" customWidth="1"/>
    <col min="15632" max="15632" width="14.7109375" style="1" customWidth="1"/>
    <col min="15633" max="15872" width="11.42578125" style="1"/>
    <col min="15873" max="15873" width="8" style="1" customWidth="1"/>
    <col min="15874" max="15874" width="7.85546875" style="1" customWidth="1"/>
    <col min="15875" max="15884" width="7.28515625" style="1" customWidth="1"/>
    <col min="15885" max="15885" width="12.140625" style="1" customWidth="1"/>
    <col min="15886" max="15886" width="15.140625" style="1" customWidth="1"/>
    <col min="15887" max="15887" width="14.85546875" style="1" customWidth="1"/>
    <col min="15888" max="15888" width="14.7109375" style="1" customWidth="1"/>
    <col min="15889" max="16128" width="11.42578125" style="1"/>
    <col min="16129" max="16129" width="8" style="1" customWidth="1"/>
    <col min="16130" max="16130" width="7.85546875" style="1" customWidth="1"/>
    <col min="16131" max="16140" width="7.28515625" style="1" customWidth="1"/>
    <col min="16141" max="16141" width="12.140625" style="1" customWidth="1"/>
    <col min="16142" max="16142" width="15.140625" style="1" customWidth="1"/>
    <col min="16143" max="16143" width="14.85546875" style="1" customWidth="1"/>
    <col min="16144" max="16144" width="14.7109375" style="1" customWidth="1"/>
    <col min="16145" max="16384" width="11.42578125" style="1"/>
  </cols>
  <sheetData>
    <row r="1" spans="1:16" ht="17.100000000000001" customHeight="1" x14ac:dyDescent="0.25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1"/>
    </row>
    <row r="2" spans="1:16" ht="17.100000000000001" customHeight="1" x14ac:dyDescent="0.25">
      <c r="A2" s="49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1"/>
    </row>
    <row r="3" spans="1:16" ht="17.100000000000001" customHeight="1" x14ac:dyDescent="0.25">
      <c r="A3" s="52" t="s">
        <v>419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4"/>
    </row>
    <row r="4" spans="1:16" ht="4.5" customHeight="1" x14ac:dyDescent="0.2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  <c r="P4" s="5"/>
    </row>
    <row r="5" spans="1:16" ht="3" customHeight="1" x14ac:dyDescent="0.2"/>
    <row r="6" spans="1:16" x14ac:dyDescent="0.2">
      <c r="A6" s="8" t="s">
        <v>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 t="s">
        <v>420</v>
      </c>
      <c r="P6" s="11" t="s">
        <v>3</v>
      </c>
    </row>
    <row r="7" spans="1:16" ht="2.25" customHeight="1" x14ac:dyDescent="0.2"/>
    <row r="8" spans="1:16" x14ac:dyDescent="0.2">
      <c r="A8" s="12"/>
      <c r="B8" s="13" t="s">
        <v>4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5"/>
      <c r="P8" s="16"/>
    </row>
    <row r="9" spans="1:16" x14ac:dyDescent="0.2">
      <c r="A9" s="17" t="s">
        <v>5</v>
      </c>
      <c r="B9" s="18" t="s">
        <v>6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20">
        <f>O10+O21+O28+O32+O40+O47+O58+O68</f>
        <v>11117723.149999999</v>
      </c>
      <c r="P9" s="20">
        <f>P10+P21+P28+P32+P40+P47+P58+P68</f>
        <v>16273984.029999999</v>
      </c>
    </row>
    <row r="10" spans="1:16" x14ac:dyDescent="0.2">
      <c r="A10" s="17" t="s">
        <v>7</v>
      </c>
      <c r="B10" s="18" t="s">
        <v>8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20">
        <f>SUM(O11:O19)</f>
        <v>4136107.47</v>
      </c>
      <c r="P10" s="20">
        <f>SUM(P11:P19)</f>
        <v>5470741.2899999991</v>
      </c>
    </row>
    <row r="11" spans="1:16" x14ac:dyDescent="0.2">
      <c r="A11" s="21" t="s">
        <v>9</v>
      </c>
      <c r="B11" s="22" t="s">
        <v>10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23">
        <v>3000</v>
      </c>
      <c r="P11" s="24">
        <v>0</v>
      </c>
    </row>
    <row r="12" spans="1:16" x14ac:dyDescent="0.2">
      <c r="A12" s="21" t="s">
        <v>11</v>
      </c>
      <c r="B12" s="22" t="s">
        <v>12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3">
        <v>4097603.85</v>
      </c>
      <c r="P12" s="24">
        <v>5377401.0199999996</v>
      </c>
    </row>
    <row r="13" spans="1:16" x14ac:dyDescent="0.2">
      <c r="A13" s="21" t="s">
        <v>13</v>
      </c>
      <c r="B13" s="22" t="s">
        <v>14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3">
        <v>0</v>
      </c>
      <c r="P13" s="24">
        <v>0</v>
      </c>
    </row>
    <row r="14" spans="1:16" x14ac:dyDescent="0.2">
      <c r="A14" s="21" t="s">
        <v>15</v>
      </c>
      <c r="B14" s="22" t="s">
        <v>16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3">
        <v>0</v>
      </c>
      <c r="P14" s="24">
        <v>0</v>
      </c>
    </row>
    <row r="15" spans="1:16" x14ac:dyDescent="0.2">
      <c r="A15" s="21" t="s">
        <v>17</v>
      </c>
      <c r="B15" s="22" t="s">
        <v>18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3">
        <v>0</v>
      </c>
      <c r="P15" s="24">
        <v>0</v>
      </c>
    </row>
    <row r="16" spans="1:16" x14ac:dyDescent="0.2">
      <c r="A16" s="21" t="s">
        <v>19</v>
      </c>
      <c r="B16" s="22" t="s">
        <v>20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23">
        <v>0</v>
      </c>
      <c r="P16" s="24">
        <v>0</v>
      </c>
    </row>
    <row r="17" spans="1:16" x14ac:dyDescent="0.2">
      <c r="A17" s="21" t="s">
        <v>21</v>
      </c>
      <c r="B17" s="22" t="s">
        <v>22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23">
        <v>35503.620000000003</v>
      </c>
      <c r="P17" s="24">
        <v>93340.27</v>
      </c>
    </row>
    <row r="18" spans="1:16" x14ac:dyDescent="0.2">
      <c r="A18" s="25">
        <v>4118</v>
      </c>
      <c r="B18" s="26" t="s">
        <v>23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23">
        <v>0</v>
      </c>
      <c r="P18" s="24">
        <v>0</v>
      </c>
    </row>
    <row r="19" spans="1:16" x14ac:dyDescent="0.2">
      <c r="A19" s="21" t="s">
        <v>24</v>
      </c>
      <c r="B19" s="22" t="s">
        <v>25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23">
        <v>0</v>
      </c>
      <c r="P19" s="24">
        <v>0</v>
      </c>
    </row>
    <row r="20" spans="1:16" x14ac:dyDescent="0.2">
      <c r="A20" s="21"/>
      <c r="B20" s="2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3"/>
      <c r="P20" s="24"/>
    </row>
    <row r="21" spans="1:16" x14ac:dyDescent="0.2">
      <c r="A21" s="17" t="s">
        <v>26</v>
      </c>
      <c r="B21" s="18" t="s">
        <v>27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0">
        <f>SUM(O22:O26)</f>
        <v>0</v>
      </c>
      <c r="P21" s="20">
        <f>SUM(P22:P26)</f>
        <v>0</v>
      </c>
    </row>
    <row r="22" spans="1:16" x14ac:dyDescent="0.2">
      <c r="A22" s="21" t="s">
        <v>28</v>
      </c>
      <c r="B22" s="22" t="s">
        <v>29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3">
        <v>0</v>
      </c>
      <c r="P22" s="24">
        <v>0</v>
      </c>
    </row>
    <row r="23" spans="1:16" x14ac:dyDescent="0.2">
      <c r="A23" s="21" t="s">
        <v>30</v>
      </c>
      <c r="B23" s="22" t="s">
        <v>31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3">
        <v>0</v>
      </c>
      <c r="P23" s="24">
        <v>0</v>
      </c>
    </row>
    <row r="24" spans="1:16" x14ac:dyDescent="0.2">
      <c r="A24" s="21" t="s">
        <v>32</v>
      </c>
      <c r="B24" s="22" t="s">
        <v>33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3">
        <v>0</v>
      </c>
      <c r="P24" s="24">
        <v>0</v>
      </c>
    </row>
    <row r="25" spans="1:16" x14ac:dyDescent="0.2">
      <c r="A25" s="21" t="s">
        <v>34</v>
      </c>
      <c r="B25" s="22" t="s">
        <v>35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3">
        <v>0</v>
      </c>
      <c r="P25" s="24">
        <v>0</v>
      </c>
    </row>
    <row r="26" spans="1:16" x14ac:dyDescent="0.2">
      <c r="A26" s="21" t="s">
        <v>36</v>
      </c>
      <c r="B26" s="22" t="s">
        <v>37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3">
        <v>0</v>
      </c>
      <c r="P26" s="24">
        <v>0</v>
      </c>
    </row>
    <row r="27" spans="1:16" x14ac:dyDescent="0.2">
      <c r="A27" s="21"/>
      <c r="B27" s="22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3"/>
      <c r="P27" s="24"/>
    </row>
    <row r="28" spans="1:16" x14ac:dyDescent="0.2">
      <c r="A28" s="17" t="s">
        <v>38</v>
      </c>
      <c r="B28" s="18" t="s">
        <v>39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20">
        <f>SUM(O29:O30)</f>
        <v>0</v>
      </c>
      <c r="P28" s="20">
        <f>SUM(P29:P30)</f>
        <v>0</v>
      </c>
    </row>
    <row r="29" spans="1:16" x14ac:dyDescent="0.2">
      <c r="A29" s="21" t="s">
        <v>40</v>
      </c>
      <c r="B29" s="22" t="s">
        <v>41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23">
        <v>0</v>
      </c>
      <c r="P29" s="24">
        <v>0</v>
      </c>
    </row>
    <row r="30" spans="1:16" x14ac:dyDescent="0.2">
      <c r="A30" s="25">
        <v>4132</v>
      </c>
      <c r="B30" s="26" t="s">
        <v>42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3">
        <v>0</v>
      </c>
      <c r="P30" s="24">
        <v>0</v>
      </c>
    </row>
    <row r="31" spans="1:16" x14ac:dyDescent="0.2">
      <c r="A31" s="21"/>
      <c r="B31" s="2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3"/>
      <c r="P31" s="24"/>
    </row>
    <row r="32" spans="1:16" x14ac:dyDescent="0.2">
      <c r="A32" s="17" t="s">
        <v>43</v>
      </c>
      <c r="B32" s="18" t="s">
        <v>44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0">
        <f>SUM(O33:O38)</f>
        <v>6480807.8299999991</v>
      </c>
      <c r="P32" s="20">
        <f>SUM(P33:P38)</f>
        <v>9740605.5300000012</v>
      </c>
    </row>
    <row r="33" spans="1:16" x14ac:dyDescent="0.2">
      <c r="A33" s="21" t="s">
        <v>45</v>
      </c>
      <c r="B33" s="22" t="s">
        <v>46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23">
        <v>259131.3</v>
      </c>
      <c r="P33" s="24">
        <v>1094984.1200000001</v>
      </c>
    </row>
    <row r="34" spans="1:16" x14ac:dyDescent="0.2">
      <c r="A34" s="21" t="s">
        <v>47</v>
      </c>
      <c r="B34" s="22" t="s">
        <v>48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23">
        <v>0</v>
      </c>
      <c r="P34" s="24">
        <v>0</v>
      </c>
    </row>
    <row r="35" spans="1:16" x14ac:dyDescent="0.2">
      <c r="A35" s="21" t="s">
        <v>49</v>
      </c>
      <c r="B35" s="22" t="s">
        <v>50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23">
        <v>6172149.1399999997</v>
      </c>
      <c r="P35" s="24">
        <v>8524966.7699999996</v>
      </c>
    </row>
    <row r="36" spans="1:16" x14ac:dyDescent="0.2">
      <c r="A36" s="21" t="s">
        <v>51</v>
      </c>
      <c r="B36" s="22" t="s">
        <v>52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3">
        <v>44027.39</v>
      </c>
      <c r="P36" s="24">
        <v>102254.64</v>
      </c>
    </row>
    <row r="37" spans="1:16" x14ac:dyDescent="0.2">
      <c r="A37" s="25">
        <v>4145</v>
      </c>
      <c r="B37" s="26" t="s">
        <v>53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23">
        <v>0</v>
      </c>
      <c r="P37" s="24">
        <v>0</v>
      </c>
    </row>
    <row r="38" spans="1:16" x14ac:dyDescent="0.2">
      <c r="A38" s="21" t="s">
        <v>54</v>
      </c>
      <c r="B38" s="22" t="s">
        <v>55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23">
        <v>5500</v>
      </c>
      <c r="P38" s="24">
        <v>18400</v>
      </c>
    </row>
    <row r="39" spans="1:16" x14ac:dyDescent="0.2">
      <c r="A39" s="21"/>
      <c r="B39" s="22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23"/>
      <c r="P39" s="24"/>
    </row>
    <row r="40" spans="1:16" x14ac:dyDescent="0.2">
      <c r="A40" s="17" t="s">
        <v>56</v>
      </c>
      <c r="B40" s="18" t="s">
        <v>57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20">
        <f>SUM(O41:O45)</f>
        <v>169482</v>
      </c>
      <c r="P40" s="20">
        <f>SUM(P41:P45)</f>
        <v>423738.51</v>
      </c>
    </row>
    <row r="41" spans="1:16" x14ac:dyDescent="0.2">
      <c r="A41" s="21" t="s">
        <v>58</v>
      </c>
      <c r="B41" s="22" t="s">
        <v>57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23">
        <v>169482</v>
      </c>
      <c r="P41" s="24">
        <v>423738.51</v>
      </c>
    </row>
    <row r="42" spans="1:16" x14ac:dyDescent="0.2">
      <c r="A42" s="21" t="s">
        <v>59</v>
      </c>
      <c r="B42" s="22" t="s">
        <v>60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23">
        <v>0</v>
      </c>
      <c r="P42" s="24">
        <v>0</v>
      </c>
    </row>
    <row r="43" spans="1:16" x14ac:dyDescent="0.2">
      <c r="A43" s="21" t="s">
        <v>61</v>
      </c>
      <c r="B43" s="22" t="s">
        <v>62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23">
        <v>0</v>
      </c>
      <c r="P43" s="24">
        <v>0</v>
      </c>
    </row>
    <row r="44" spans="1:16" x14ac:dyDescent="0.2">
      <c r="A44" s="25">
        <v>4154</v>
      </c>
      <c r="B44" s="26" t="s">
        <v>63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23">
        <v>0</v>
      </c>
      <c r="P44" s="24">
        <v>0</v>
      </c>
    </row>
    <row r="45" spans="1:16" x14ac:dyDescent="0.2">
      <c r="A45" s="21" t="s">
        <v>64</v>
      </c>
      <c r="B45" s="22" t="s">
        <v>65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23">
        <v>0</v>
      </c>
      <c r="P45" s="24">
        <v>0</v>
      </c>
    </row>
    <row r="46" spans="1:16" x14ac:dyDescent="0.2">
      <c r="A46" s="21"/>
      <c r="B46" s="22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23"/>
      <c r="P46" s="24"/>
    </row>
    <row r="47" spans="1:16" x14ac:dyDescent="0.2">
      <c r="A47" s="17" t="s">
        <v>66</v>
      </c>
      <c r="B47" s="18" t="s">
        <v>67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20">
        <f>SUM(O48:O56)</f>
        <v>331325.84999999998</v>
      </c>
      <c r="P47" s="20">
        <f>SUM(P48:P56)</f>
        <v>638898.69999999995</v>
      </c>
    </row>
    <row r="48" spans="1:16" x14ac:dyDescent="0.2">
      <c r="A48" s="21" t="s">
        <v>68</v>
      </c>
      <c r="B48" s="22" t="s">
        <v>69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23">
        <v>0</v>
      </c>
      <c r="P48" s="24">
        <v>0</v>
      </c>
    </row>
    <row r="49" spans="1:16" x14ac:dyDescent="0.2">
      <c r="A49" s="21" t="s">
        <v>70</v>
      </c>
      <c r="B49" s="22" t="s">
        <v>71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23">
        <v>16362</v>
      </c>
      <c r="P49" s="24">
        <v>29317</v>
      </c>
    </row>
    <row r="50" spans="1:16" x14ac:dyDescent="0.2">
      <c r="A50" s="21" t="s">
        <v>72</v>
      </c>
      <c r="B50" s="22" t="s">
        <v>73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23">
        <v>0</v>
      </c>
      <c r="P50" s="24">
        <v>0</v>
      </c>
    </row>
    <row r="51" spans="1:16" x14ac:dyDescent="0.2">
      <c r="A51" s="21" t="s">
        <v>74</v>
      </c>
      <c r="B51" s="22" t="s">
        <v>75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23">
        <v>0</v>
      </c>
      <c r="P51" s="24">
        <v>215066.31</v>
      </c>
    </row>
    <row r="52" spans="1:16" x14ac:dyDescent="0.2">
      <c r="A52" s="21" t="s">
        <v>76</v>
      </c>
      <c r="B52" s="22" t="s">
        <v>77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23">
        <v>104279.15</v>
      </c>
      <c r="P52" s="24">
        <v>394121.39</v>
      </c>
    </row>
    <row r="53" spans="1:16" x14ac:dyDescent="0.2">
      <c r="A53" s="21" t="s">
        <v>78</v>
      </c>
      <c r="B53" s="22" t="s">
        <v>79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23">
        <v>0</v>
      </c>
      <c r="P53" s="24">
        <v>0</v>
      </c>
    </row>
    <row r="54" spans="1:16" x14ac:dyDescent="0.2">
      <c r="A54" s="21" t="s">
        <v>80</v>
      </c>
      <c r="B54" s="22" t="s">
        <v>81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23">
        <v>0</v>
      </c>
      <c r="P54" s="24">
        <v>0</v>
      </c>
    </row>
    <row r="55" spans="1:16" x14ac:dyDescent="0.2">
      <c r="A55" s="21" t="s">
        <v>82</v>
      </c>
      <c r="B55" s="22" t="s">
        <v>83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23">
        <v>0</v>
      </c>
      <c r="P55" s="24">
        <v>0</v>
      </c>
    </row>
    <row r="56" spans="1:16" x14ac:dyDescent="0.2">
      <c r="A56" s="21" t="s">
        <v>84</v>
      </c>
      <c r="B56" s="22" t="s">
        <v>85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23">
        <v>210684.7</v>
      </c>
      <c r="P56" s="24">
        <v>394</v>
      </c>
    </row>
    <row r="57" spans="1:16" x14ac:dyDescent="0.2">
      <c r="A57" s="21"/>
      <c r="B57" s="22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23"/>
      <c r="P57" s="24"/>
    </row>
    <row r="58" spans="1:16" x14ac:dyDescent="0.2">
      <c r="A58" s="17" t="s">
        <v>86</v>
      </c>
      <c r="B58" s="18" t="s">
        <v>87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20">
        <f>SUM(O59:O66)</f>
        <v>0</v>
      </c>
      <c r="P58" s="20">
        <f>SUM(P59:P66)</f>
        <v>0</v>
      </c>
    </row>
    <row r="59" spans="1:16" x14ac:dyDescent="0.2">
      <c r="A59" s="21" t="s">
        <v>88</v>
      </c>
      <c r="B59" s="22" t="s">
        <v>89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23">
        <v>0</v>
      </c>
      <c r="P59" s="24">
        <v>0</v>
      </c>
    </row>
    <row r="60" spans="1:16" x14ac:dyDescent="0.2">
      <c r="A60" s="21" t="s">
        <v>90</v>
      </c>
      <c r="B60" s="22" t="s">
        <v>91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23">
        <v>0</v>
      </c>
      <c r="P60" s="24">
        <v>0</v>
      </c>
    </row>
    <row r="61" spans="1:16" x14ac:dyDescent="0.2">
      <c r="A61" s="21" t="s">
        <v>92</v>
      </c>
      <c r="B61" s="22" t="s">
        <v>93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23">
        <v>0</v>
      </c>
      <c r="P61" s="24">
        <v>0</v>
      </c>
    </row>
    <row r="62" spans="1:16" x14ac:dyDescent="0.2">
      <c r="A62" s="21" t="s">
        <v>94</v>
      </c>
      <c r="B62" s="22" t="s">
        <v>95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23">
        <v>0</v>
      </c>
      <c r="P62" s="24">
        <v>0</v>
      </c>
    </row>
    <row r="63" spans="1:16" x14ac:dyDescent="0.2">
      <c r="A63" s="25" t="s">
        <v>96</v>
      </c>
      <c r="B63" s="26" t="s">
        <v>97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23">
        <v>0</v>
      </c>
      <c r="P63" s="24">
        <v>0</v>
      </c>
    </row>
    <row r="64" spans="1:16" x14ac:dyDescent="0.2">
      <c r="A64" s="25" t="s">
        <v>98</v>
      </c>
      <c r="B64" s="26" t="s">
        <v>99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23">
        <v>0</v>
      </c>
      <c r="P64" s="24">
        <v>0</v>
      </c>
    </row>
    <row r="65" spans="1:16" x14ac:dyDescent="0.2">
      <c r="A65" s="25" t="s">
        <v>100</v>
      </c>
      <c r="B65" s="26" t="s">
        <v>101</v>
      </c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23">
        <v>0</v>
      </c>
      <c r="P65" s="24">
        <v>0</v>
      </c>
    </row>
    <row r="66" spans="1:16" x14ac:dyDescent="0.2">
      <c r="A66" s="25" t="s">
        <v>102</v>
      </c>
      <c r="B66" s="26" t="s">
        <v>103</v>
      </c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23">
        <v>0</v>
      </c>
      <c r="P66" s="24">
        <v>0</v>
      </c>
    </row>
    <row r="67" spans="1:16" x14ac:dyDescent="0.2">
      <c r="A67" s="21"/>
      <c r="B67" s="22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23"/>
      <c r="P67" s="24"/>
    </row>
    <row r="68" spans="1:16" x14ac:dyDescent="0.2">
      <c r="A68" s="17" t="s">
        <v>104</v>
      </c>
      <c r="B68" s="18" t="s">
        <v>105</v>
      </c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20">
        <f>SUM(O69:O70)</f>
        <v>0</v>
      </c>
      <c r="P68" s="20">
        <f>SUM(P69:P70)</f>
        <v>0</v>
      </c>
    </row>
    <row r="69" spans="1:16" x14ac:dyDescent="0.2">
      <c r="A69" s="21" t="s">
        <v>106</v>
      </c>
      <c r="B69" s="22" t="s">
        <v>107</v>
      </c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23">
        <v>0</v>
      </c>
      <c r="P69" s="24">
        <v>0</v>
      </c>
    </row>
    <row r="70" spans="1:16" x14ac:dyDescent="0.2">
      <c r="A70" s="21" t="s">
        <v>108</v>
      </c>
      <c r="B70" s="22" t="s">
        <v>109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23">
        <v>0</v>
      </c>
      <c r="P70" s="24">
        <v>0</v>
      </c>
    </row>
    <row r="71" spans="1:16" x14ac:dyDescent="0.2">
      <c r="A71" s="21"/>
      <c r="B71" s="22" t="s">
        <v>110</v>
      </c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23"/>
      <c r="P71" s="24"/>
    </row>
    <row r="72" spans="1:16" x14ac:dyDescent="0.2">
      <c r="A72" s="21"/>
      <c r="B72" s="22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23"/>
      <c r="P72" s="24"/>
    </row>
    <row r="73" spans="1:16" x14ac:dyDescent="0.2">
      <c r="A73" s="17" t="s">
        <v>111</v>
      </c>
      <c r="B73" s="18" t="s">
        <v>112</v>
      </c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20">
        <f>O74+O81</f>
        <v>19799579.740000002</v>
      </c>
      <c r="P73" s="20">
        <f>P74+P81</f>
        <v>70812183.700000003</v>
      </c>
    </row>
    <row r="74" spans="1:16" x14ac:dyDescent="0.2">
      <c r="A74" s="17" t="s">
        <v>113</v>
      </c>
      <c r="B74" s="18" t="s">
        <v>114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20">
        <f>SUM(O75:O78)</f>
        <v>19799579.740000002</v>
      </c>
      <c r="P74" s="20">
        <f>SUM(P75:P78)</f>
        <v>70689800.700000003</v>
      </c>
    </row>
    <row r="75" spans="1:16" x14ac:dyDescent="0.2">
      <c r="A75" s="21" t="s">
        <v>115</v>
      </c>
      <c r="B75" s="22" t="s">
        <v>116</v>
      </c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23">
        <v>13516914.91</v>
      </c>
      <c r="P75" s="24">
        <v>47365631.469999999</v>
      </c>
    </row>
    <row r="76" spans="1:16" x14ac:dyDescent="0.2">
      <c r="A76" s="21" t="s">
        <v>117</v>
      </c>
      <c r="B76" s="22" t="s">
        <v>118</v>
      </c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23">
        <v>6282664.8300000001</v>
      </c>
      <c r="P76" s="24">
        <v>20685703.710000001</v>
      </c>
    </row>
    <row r="77" spans="1:16" x14ac:dyDescent="0.2">
      <c r="A77" s="21" t="s">
        <v>119</v>
      </c>
      <c r="B77" s="22" t="s">
        <v>120</v>
      </c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23">
        <v>0</v>
      </c>
      <c r="P77" s="24">
        <v>2638465.52</v>
      </c>
    </row>
    <row r="78" spans="1:16" x14ac:dyDescent="0.2">
      <c r="A78" s="21">
        <v>4214</v>
      </c>
      <c r="B78" s="22" t="s">
        <v>121</v>
      </c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23">
        <v>0</v>
      </c>
      <c r="P78" s="24">
        <v>0</v>
      </c>
    </row>
    <row r="79" spans="1:16" x14ac:dyDescent="0.2">
      <c r="A79" s="25">
        <v>4215</v>
      </c>
      <c r="B79" s="26" t="s">
        <v>122</v>
      </c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23">
        <v>0</v>
      </c>
      <c r="P79" s="24">
        <v>0</v>
      </c>
    </row>
    <row r="80" spans="1:16" x14ac:dyDescent="0.2">
      <c r="A80" s="21"/>
      <c r="B80" s="22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23"/>
      <c r="P80" s="24"/>
    </row>
    <row r="81" spans="1:16" x14ac:dyDescent="0.2">
      <c r="A81" s="17" t="s">
        <v>123</v>
      </c>
      <c r="B81" s="18" t="s">
        <v>124</v>
      </c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20">
        <f>SUM(O82:O88)</f>
        <v>0</v>
      </c>
      <c r="P81" s="20">
        <f>SUM(P82:P88)</f>
        <v>122383</v>
      </c>
    </row>
    <row r="82" spans="1:16" x14ac:dyDescent="0.2">
      <c r="A82" s="21" t="s">
        <v>125</v>
      </c>
      <c r="B82" s="22" t="s">
        <v>126</v>
      </c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23">
        <v>0</v>
      </c>
      <c r="P82" s="24">
        <v>0</v>
      </c>
    </row>
    <row r="83" spans="1:16" x14ac:dyDescent="0.2">
      <c r="A83" s="21" t="s">
        <v>127</v>
      </c>
      <c r="B83" s="22" t="s">
        <v>128</v>
      </c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23">
        <v>0</v>
      </c>
      <c r="P83" s="24">
        <v>0</v>
      </c>
    </row>
    <row r="84" spans="1:16" x14ac:dyDescent="0.2">
      <c r="A84" s="21" t="s">
        <v>129</v>
      </c>
      <c r="B84" s="22" t="s">
        <v>130</v>
      </c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23">
        <v>0</v>
      </c>
      <c r="P84" s="24">
        <v>0</v>
      </c>
    </row>
    <row r="85" spans="1:16" x14ac:dyDescent="0.2">
      <c r="A85" s="21" t="s">
        <v>131</v>
      </c>
      <c r="B85" s="22" t="s">
        <v>132</v>
      </c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23">
        <v>0</v>
      </c>
      <c r="P85" s="24">
        <v>122383</v>
      </c>
    </row>
    <row r="86" spans="1:16" x14ac:dyDescent="0.2">
      <c r="A86" s="21" t="s">
        <v>133</v>
      </c>
      <c r="B86" s="22" t="s">
        <v>134</v>
      </c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23">
        <v>0</v>
      </c>
      <c r="P86" s="24">
        <v>0</v>
      </c>
    </row>
    <row r="87" spans="1:16" x14ac:dyDescent="0.2">
      <c r="A87" s="21">
        <v>4226</v>
      </c>
      <c r="B87" s="27" t="s">
        <v>135</v>
      </c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23">
        <v>0</v>
      </c>
      <c r="P87" s="24">
        <v>0</v>
      </c>
    </row>
    <row r="88" spans="1:16" x14ac:dyDescent="0.2">
      <c r="A88" s="25">
        <v>4227</v>
      </c>
      <c r="B88" s="28" t="s">
        <v>136</v>
      </c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23">
        <v>0</v>
      </c>
      <c r="P88" s="24">
        <v>0</v>
      </c>
    </row>
    <row r="89" spans="1:16" x14ac:dyDescent="0.2">
      <c r="A89" s="21"/>
      <c r="B89" s="22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23"/>
      <c r="P89" s="24"/>
    </row>
    <row r="90" spans="1:16" x14ac:dyDescent="0.2">
      <c r="A90" s="17" t="s">
        <v>137</v>
      </c>
      <c r="B90" s="18" t="s">
        <v>138</v>
      </c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20">
        <f>O91+O95+O102+O105+O108</f>
        <v>0</v>
      </c>
      <c r="P90" s="20">
        <f>P91+P95+P102+P105+P108</f>
        <v>0</v>
      </c>
    </row>
    <row r="91" spans="1:16" x14ac:dyDescent="0.2">
      <c r="A91" s="17" t="s">
        <v>139</v>
      </c>
      <c r="B91" s="18" t="s">
        <v>140</v>
      </c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20">
        <f>SUM(O92:O93)</f>
        <v>0</v>
      </c>
      <c r="P91" s="20">
        <f>SUM(P92:P93)</f>
        <v>0</v>
      </c>
    </row>
    <row r="92" spans="1:16" x14ac:dyDescent="0.2">
      <c r="A92" s="21" t="s">
        <v>141</v>
      </c>
      <c r="B92" s="22" t="s">
        <v>142</v>
      </c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23">
        <v>0</v>
      </c>
      <c r="P92" s="24">
        <v>0</v>
      </c>
    </row>
    <row r="93" spans="1:16" x14ac:dyDescent="0.2">
      <c r="A93" s="21" t="s">
        <v>143</v>
      </c>
      <c r="B93" s="22" t="s">
        <v>144</v>
      </c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23">
        <v>0</v>
      </c>
      <c r="P93" s="24">
        <v>0</v>
      </c>
    </row>
    <row r="94" spans="1:16" x14ac:dyDescent="0.2">
      <c r="A94" s="21"/>
      <c r="B94" s="22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23"/>
      <c r="P94" s="24"/>
    </row>
    <row r="95" spans="1:16" x14ac:dyDescent="0.2">
      <c r="A95" s="17" t="s">
        <v>145</v>
      </c>
      <c r="B95" s="18" t="s">
        <v>146</v>
      </c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20">
        <f>SUM(O96:O100)</f>
        <v>0</v>
      </c>
      <c r="P95" s="20">
        <f>SUM(P96:P100)</f>
        <v>0</v>
      </c>
    </row>
    <row r="96" spans="1:16" x14ac:dyDescent="0.2">
      <c r="A96" s="21" t="s">
        <v>147</v>
      </c>
      <c r="B96" s="22" t="s">
        <v>148</v>
      </c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23">
        <v>0</v>
      </c>
      <c r="P96" s="24">
        <v>0</v>
      </c>
    </row>
    <row r="97" spans="1:16" x14ac:dyDescent="0.2">
      <c r="A97" s="21" t="s">
        <v>149</v>
      </c>
      <c r="B97" s="22" t="s">
        <v>150</v>
      </c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23">
        <v>0</v>
      </c>
      <c r="P97" s="24">
        <v>0</v>
      </c>
    </row>
    <row r="98" spans="1:16" x14ac:dyDescent="0.2">
      <c r="A98" s="21" t="s">
        <v>151</v>
      </c>
      <c r="B98" s="22" t="s">
        <v>152</v>
      </c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23">
        <v>0</v>
      </c>
      <c r="P98" s="24">
        <v>0</v>
      </c>
    </row>
    <row r="99" spans="1:16" x14ac:dyDescent="0.2">
      <c r="A99" s="21" t="s">
        <v>153</v>
      </c>
      <c r="B99" s="22" t="s">
        <v>154</v>
      </c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23">
        <v>0</v>
      </c>
      <c r="P99" s="24">
        <v>0</v>
      </c>
    </row>
    <row r="100" spans="1:16" x14ac:dyDescent="0.2">
      <c r="A100" s="21" t="s">
        <v>155</v>
      </c>
      <c r="B100" s="22" t="s">
        <v>156</v>
      </c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23">
        <v>0</v>
      </c>
      <c r="P100" s="24">
        <v>0</v>
      </c>
    </row>
    <row r="101" spans="1:16" x14ac:dyDescent="0.2">
      <c r="A101" s="21"/>
      <c r="B101" s="22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23"/>
      <c r="P101" s="24"/>
    </row>
    <row r="102" spans="1:16" x14ac:dyDescent="0.2">
      <c r="A102" s="17" t="s">
        <v>157</v>
      </c>
      <c r="B102" s="18" t="s">
        <v>158</v>
      </c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20">
        <f>O103</f>
        <v>0</v>
      </c>
      <c r="P102" s="29">
        <f>P103</f>
        <v>0</v>
      </c>
    </row>
    <row r="103" spans="1:16" x14ac:dyDescent="0.2">
      <c r="A103" s="25">
        <v>4331</v>
      </c>
      <c r="B103" s="26" t="s">
        <v>158</v>
      </c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23">
        <v>0</v>
      </c>
      <c r="P103" s="24">
        <v>0</v>
      </c>
    </row>
    <row r="104" spans="1:16" x14ac:dyDescent="0.2">
      <c r="A104" s="17"/>
      <c r="B104" s="18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30"/>
      <c r="P104" s="31"/>
    </row>
    <row r="105" spans="1:16" x14ac:dyDescent="0.2">
      <c r="A105" s="17" t="s">
        <v>159</v>
      </c>
      <c r="B105" s="18" t="s">
        <v>160</v>
      </c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20">
        <f>O106</f>
        <v>0</v>
      </c>
      <c r="P105" s="20">
        <f>P106</f>
        <v>0</v>
      </c>
    </row>
    <row r="106" spans="1:16" x14ac:dyDescent="0.2">
      <c r="A106" s="21" t="s">
        <v>161</v>
      </c>
      <c r="B106" s="22" t="s">
        <v>160</v>
      </c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23">
        <v>0</v>
      </c>
      <c r="P106" s="24">
        <v>0</v>
      </c>
    </row>
    <row r="107" spans="1:16" x14ac:dyDescent="0.2">
      <c r="A107" s="21"/>
      <c r="B107" s="22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23"/>
      <c r="P107" s="24"/>
    </row>
    <row r="108" spans="1:16" x14ac:dyDescent="0.2">
      <c r="A108" s="17" t="s">
        <v>162</v>
      </c>
      <c r="B108" s="18" t="s">
        <v>163</v>
      </c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20">
        <f>SUM(O109:O116)</f>
        <v>0</v>
      </c>
      <c r="P108" s="20">
        <f>SUM(P109:P116)</f>
        <v>0</v>
      </c>
    </row>
    <row r="109" spans="1:16" x14ac:dyDescent="0.2">
      <c r="A109" s="21" t="s">
        <v>164</v>
      </c>
      <c r="B109" s="22" t="s">
        <v>165</v>
      </c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23">
        <v>0</v>
      </c>
      <c r="P109" s="24">
        <v>0</v>
      </c>
    </row>
    <row r="110" spans="1:16" x14ac:dyDescent="0.2">
      <c r="A110" s="21" t="s">
        <v>166</v>
      </c>
      <c r="B110" s="22" t="s">
        <v>167</v>
      </c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23">
        <v>0</v>
      </c>
      <c r="P110" s="24">
        <v>0</v>
      </c>
    </row>
    <row r="111" spans="1:16" x14ac:dyDescent="0.2">
      <c r="A111" s="21" t="s">
        <v>168</v>
      </c>
      <c r="B111" s="22" t="s">
        <v>169</v>
      </c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23">
        <v>0</v>
      </c>
      <c r="P111" s="24">
        <v>0</v>
      </c>
    </row>
    <row r="112" spans="1:16" x14ac:dyDescent="0.2">
      <c r="A112" s="21" t="s">
        <v>170</v>
      </c>
      <c r="B112" s="22" t="s">
        <v>171</v>
      </c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23">
        <v>0</v>
      </c>
      <c r="P112" s="24">
        <v>0</v>
      </c>
    </row>
    <row r="113" spans="1:16" x14ac:dyDescent="0.2">
      <c r="A113" s="21" t="s">
        <v>172</v>
      </c>
      <c r="B113" s="22" t="s">
        <v>173</v>
      </c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23">
        <v>0</v>
      </c>
      <c r="P113" s="24">
        <v>0</v>
      </c>
    </row>
    <row r="114" spans="1:16" x14ac:dyDescent="0.2">
      <c r="A114" s="21" t="s">
        <v>174</v>
      </c>
      <c r="B114" s="22" t="s">
        <v>175</v>
      </c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23">
        <v>0</v>
      </c>
      <c r="P114" s="24">
        <v>0</v>
      </c>
    </row>
    <row r="115" spans="1:16" x14ac:dyDescent="0.2">
      <c r="A115" s="25">
        <v>4397</v>
      </c>
      <c r="B115" s="26" t="s">
        <v>176</v>
      </c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23">
        <v>0</v>
      </c>
      <c r="P115" s="24">
        <v>0</v>
      </c>
    </row>
    <row r="116" spans="1:16" x14ac:dyDescent="0.2">
      <c r="A116" s="21" t="s">
        <v>177</v>
      </c>
      <c r="B116" s="22" t="s">
        <v>163</v>
      </c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23">
        <v>0</v>
      </c>
      <c r="P116" s="24">
        <v>0</v>
      </c>
    </row>
    <row r="117" spans="1:16" x14ac:dyDescent="0.2">
      <c r="A117" s="21"/>
      <c r="B117" s="22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23"/>
      <c r="P117" s="24"/>
    </row>
    <row r="118" spans="1:16" x14ac:dyDescent="0.2">
      <c r="A118" s="32"/>
      <c r="B118" s="33" t="s">
        <v>178</v>
      </c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20">
        <f>O9+O73+O90</f>
        <v>30917302.890000001</v>
      </c>
      <c r="P118" s="20">
        <f>P9+P73+P90</f>
        <v>87086167.730000004</v>
      </c>
    </row>
    <row r="119" spans="1:16" x14ac:dyDescent="0.2">
      <c r="A119" s="21"/>
      <c r="B119" s="22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23"/>
      <c r="P119" s="24"/>
    </row>
    <row r="120" spans="1:16" x14ac:dyDescent="0.2">
      <c r="A120" s="17"/>
      <c r="B120" s="18" t="s">
        <v>179</v>
      </c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23"/>
      <c r="P120" s="24"/>
    </row>
    <row r="121" spans="1:16" x14ac:dyDescent="0.2">
      <c r="A121" s="17" t="s">
        <v>180</v>
      </c>
      <c r="B121" s="18" t="s">
        <v>181</v>
      </c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20">
        <f>O122+O130+O141</f>
        <v>16414686.870000001</v>
      </c>
      <c r="P121" s="20">
        <f>P122+P130+P141</f>
        <v>62968372.729999989</v>
      </c>
    </row>
    <row r="122" spans="1:16" x14ac:dyDescent="0.2">
      <c r="A122" s="17" t="s">
        <v>182</v>
      </c>
      <c r="B122" s="18" t="s">
        <v>183</v>
      </c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20">
        <f>SUM(O123:O128)</f>
        <v>9226026.3100000005</v>
      </c>
      <c r="P122" s="20">
        <f>SUM(P123:P128)</f>
        <v>38972673.039999992</v>
      </c>
    </row>
    <row r="123" spans="1:16" x14ac:dyDescent="0.2">
      <c r="A123" s="21" t="s">
        <v>184</v>
      </c>
      <c r="B123" s="22" t="s">
        <v>185</v>
      </c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23">
        <v>7602944.2000000002</v>
      </c>
      <c r="P123" s="24">
        <v>27329848.469999999</v>
      </c>
    </row>
    <row r="124" spans="1:16" x14ac:dyDescent="0.2">
      <c r="A124" s="21" t="s">
        <v>186</v>
      </c>
      <c r="B124" s="22" t="s">
        <v>187</v>
      </c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23">
        <v>959536.77</v>
      </c>
      <c r="P124" s="24">
        <v>4293665.92</v>
      </c>
    </row>
    <row r="125" spans="1:16" x14ac:dyDescent="0.2">
      <c r="A125" s="21" t="s">
        <v>188</v>
      </c>
      <c r="B125" s="22" t="s">
        <v>189</v>
      </c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23">
        <v>287282.95</v>
      </c>
      <c r="P125" s="24">
        <v>5227638.2699999996</v>
      </c>
    </row>
    <row r="126" spans="1:16" x14ac:dyDescent="0.2">
      <c r="A126" s="21" t="s">
        <v>190</v>
      </c>
      <c r="B126" s="22" t="s">
        <v>191</v>
      </c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23">
        <v>89521.91</v>
      </c>
      <c r="P126" s="24">
        <v>806060.55</v>
      </c>
    </row>
    <row r="127" spans="1:16" x14ac:dyDescent="0.2">
      <c r="A127" s="21" t="s">
        <v>192</v>
      </c>
      <c r="B127" s="22" t="s">
        <v>193</v>
      </c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23">
        <v>286740.47999999998</v>
      </c>
      <c r="P127" s="24">
        <v>1315459.83</v>
      </c>
    </row>
    <row r="128" spans="1:16" x14ac:dyDescent="0.2">
      <c r="A128" s="21" t="s">
        <v>194</v>
      </c>
      <c r="B128" s="22" t="s">
        <v>195</v>
      </c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23">
        <v>0</v>
      </c>
      <c r="P128" s="24">
        <v>0</v>
      </c>
    </row>
    <row r="129" spans="1:16" x14ac:dyDescent="0.2">
      <c r="A129" s="21"/>
      <c r="B129" s="22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23"/>
      <c r="P129" s="24"/>
    </row>
    <row r="130" spans="1:16" x14ac:dyDescent="0.2">
      <c r="A130" s="17" t="s">
        <v>196</v>
      </c>
      <c r="B130" s="18" t="s">
        <v>197</v>
      </c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20">
        <f>SUM(O131:O139)</f>
        <v>4461711.74</v>
      </c>
      <c r="P130" s="20">
        <f>SUM(P131:P139)</f>
        <v>10505323.5</v>
      </c>
    </row>
    <row r="131" spans="1:16" x14ac:dyDescent="0.2">
      <c r="A131" s="21" t="s">
        <v>198</v>
      </c>
      <c r="B131" s="22" t="s">
        <v>199</v>
      </c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23">
        <v>294845.59999999998</v>
      </c>
      <c r="P131" s="24">
        <v>233191.79</v>
      </c>
    </row>
    <row r="132" spans="1:16" x14ac:dyDescent="0.2">
      <c r="A132" s="21" t="s">
        <v>200</v>
      </c>
      <c r="B132" s="22" t="s">
        <v>201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23">
        <v>39256.03</v>
      </c>
      <c r="P132" s="24">
        <v>92052.93</v>
      </c>
    </row>
    <row r="133" spans="1:16" x14ac:dyDescent="0.2">
      <c r="A133" s="21" t="s">
        <v>202</v>
      </c>
      <c r="B133" s="22" t="s">
        <v>203</v>
      </c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23">
        <v>0</v>
      </c>
      <c r="P133" s="24">
        <v>0</v>
      </c>
    </row>
    <row r="134" spans="1:16" x14ac:dyDescent="0.2">
      <c r="A134" s="21" t="s">
        <v>204</v>
      </c>
      <c r="B134" s="22" t="s">
        <v>205</v>
      </c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23">
        <v>226144.45</v>
      </c>
      <c r="P134" s="24">
        <v>703463.67</v>
      </c>
    </row>
    <row r="135" spans="1:16" x14ac:dyDescent="0.2">
      <c r="A135" s="21" t="s">
        <v>206</v>
      </c>
      <c r="B135" s="22" t="s">
        <v>207</v>
      </c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23">
        <v>1798552.61</v>
      </c>
      <c r="P135" s="24">
        <v>3643491.64</v>
      </c>
    </row>
    <row r="136" spans="1:16" x14ac:dyDescent="0.2">
      <c r="A136" s="21" t="s">
        <v>208</v>
      </c>
      <c r="B136" s="22" t="s">
        <v>209</v>
      </c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23">
        <v>1190223.03</v>
      </c>
      <c r="P136" s="24">
        <v>4883238.12</v>
      </c>
    </row>
    <row r="137" spans="1:16" x14ac:dyDescent="0.2">
      <c r="A137" s="21" t="s">
        <v>210</v>
      </c>
      <c r="B137" s="22" t="s">
        <v>211</v>
      </c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23">
        <v>157350.79</v>
      </c>
      <c r="P137" s="24">
        <v>28626.69</v>
      </c>
    </row>
    <row r="138" spans="1:16" x14ac:dyDescent="0.2">
      <c r="A138" s="21" t="s">
        <v>212</v>
      </c>
      <c r="B138" s="22" t="s">
        <v>213</v>
      </c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23">
        <v>0</v>
      </c>
      <c r="P138" s="24">
        <v>0</v>
      </c>
    </row>
    <row r="139" spans="1:16" x14ac:dyDescent="0.2">
      <c r="A139" s="21" t="s">
        <v>214</v>
      </c>
      <c r="B139" s="22" t="s">
        <v>215</v>
      </c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23">
        <v>755339.23</v>
      </c>
      <c r="P139" s="24">
        <v>921258.66</v>
      </c>
    </row>
    <row r="140" spans="1:16" x14ac:dyDescent="0.2">
      <c r="A140" s="21"/>
      <c r="B140" s="22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23"/>
      <c r="P140" s="24"/>
    </row>
    <row r="141" spans="1:16" x14ac:dyDescent="0.2">
      <c r="A141" s="17" t="s">
        <v>216</v>
      </c>
      <c r="B141" s="18" t="s">
        <v>217</v>
      </c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20">
        <f>SUM(O142:O150)</f>
        <v>2726948.8200000003</v>
      </c>
      <c r="P141" s="20">
        <f>SUM(P142:P150)</f>
        <v>13490376.189999998</v>
      </c>
    </row>
    <row r="142" spans="1:16" x14ac:dyDescent="0.2">
      <c r="A142" s="21" t="s">
        <v>218</v>
      </c>
      <c r="B142" s="22" t="s">
        <v>219</v>
      </c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23">
        <v>1543489.4</v>
      </c>
      <c r="P142" s="24">
        <v>8684396.1699999999</v>
      </c>
    </row>
    <row r="143" spans="1:16" x14ac:dyDescent="0.2">
      <c r="A143" s="21" t="s">
        <v>220</v>
      </c>
      <c r="B143" s="22" t="s">
        <v>221</v>
      </c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23">
        <v>68194.28</v>
      </c>
      <c r="P143" s="24">
        <v>113543.75</v>
      </c>
    </row>
    <row r="144" spans="1:16" x14ac:dyDescent="0.2">
      <c r="A144" s="21" t="s">
        <v>222</v>
      </c>
      <c r="B144" s="22" t="s">
        <v>223</v>
      </c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23">
        <v>467816.94</v>
      </c>
      <c r="P144" s="24">
        <v>1451316.66</v>
      </c>
    </row>
    <row r="145" spans="1:16" x14ac:dyDescent="0.2">
      <c r="A145" s="21" t="s">
        <v>224</v>
      </c>
      <c r="B145" s="22" t="s">
        <v>225</v>
      </c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23">
        <v>81573.5</v>
      </c>
      <c r="P145" s="24">
        <v>308610.49</v>
      </c>
    </row>
    <row r="146" spans="1:16" x14ac:dyDescent="0.2">
      <c r="A146" s="21" t="s">
        <v>226</v>
      </c>
      <c r="B146" s="22" t="s">
        <v>227</v>
      </c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23">
        <v>217482.98</v>
      </c>
      <c r="P146" s="24">
        <v>282858.61</v>
      </c>
    </row>
    <row r="147" spans="1:16" x14ac:dyDescent="0.2">
      <c r="A147" s="21" t="s">
        <v>228</v>
      </c>
      <c r="B147" s="22" t="s">
        <v>229</v>
      </c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23">
        <v>2400</v>
      </c>
      <c r="P147" s="24">
        <v>82135.990000000005</v>
      </c>
    </row>
    <row r="148" spans="1:16" x14ac:dyDescent="0.2">
      <c r="A148" s="21" t="s">
        <v>230</v>
      </c>
      <c r="B148" s="22" t="s">
        <v>231</v>
      </c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23">
        <v>730.99</v>
      </c>
      <c r="P148" s="24">
        <v>49974.53</v>
      </c>
    </row>
    <row r="149" spans="1:16" x14ac:dyDescent="0.2">
      <c r="A149" s="21" t="s">
        <v>232</v>
      </c>
      <c r="B149" s="22" t="s">
        <v>233</v>
      </c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23">
        <v>97094.15</v>
      </c>
      <c r="P149" s="24">
        <v>1248645.29</v>
      </c>
    </row>
    <row r="150" spans="1:16" x14ac:dyDescent="0.2">
      <c r="A150" s="21" t="s">
        <v>234</v>
      </c>
      <c r="B150" s="22" t="s">
        <v>235</v>
      </c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23">
        <v>248166.58</v>
      </c>
      <c r="P150" s="24">
        <v>1268894.7</v>
      </c>
    </row>
    <row r="151" spans="1:16" x14ac:dyDescent="0.2">
      <c r="A151" s="21"/>
      <c r="B151" s="22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23"/>
      <c r="P151" s="24"/>
    </row>
    <row r="152" spans="1:16" x14ac:dyDescent="0.2">
      <c r="A152" s="17" t="s">
        <v>236</v>
      </c>
      <c r="B152" s="18" t="s">
        <v>237</v>
      </c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20">
        <f>O153+O157+O161+O165+O171+O176+O180+O183+O190</f>
        <v>700554.05</v>
      </c>
      <c r="P152" s="20">
        <f>P153+P157+P161+P165+P171+P176+P180+P183+P190</f>
        <v>9707701.0200000014</v>
      </c>
    </row>
    <row r="153" spans="1:16" x14ac:dyDescent="0.2">
      <c r="A153" s="17" t="s">
        <v>238</v>
      </c>
      <c r="B153" s="18" t="s">
        <v>239</v>
      </c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20">
        <f>SUM(O154:O155)</f>
        <v>0</v>
      </c>
      <c r="P153" s="20">
        <f>SUM(P154:P155)</f>
        <v>0</v>
      </c>
    </row>
    <row r="154" spans="1:16" x14ac:dyDescent="0.2">
      <c r="A154" s="21" t="s">
        <v>240</v>
      </c>
      <c r="B154" s="22" t="s">
        <v>241</v>
      </c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23">
        <v>0</v>
      </c>
      <c r="P154" s="24">
        <v>0</v>
      </c>
    </row>
    <row r="155" spans="1:16" x14ac:dyDescent="0.2">
      <c r="A155" s="21" t="s">
        <v>242</v>
      </c>
      <c r="B155" s="22" t="s">
        <v>243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23">
        <v>0</v>
      </c>
      <c r="P155" s="24">
        <v>0</v>
      </c>
    </row>
    <row r="156" spans="1:16" x14ac:dyDescent="0.2">
      <c r="A156" s="21"/>
      <c r="B156" s="22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23"/>
      <c r="P156" s="24"/>
    </row>
    <row r="157" spans="1:16" x14ac:dyDescent="0.2">
      <c r="A157" s="17" t="s">
        <v>244</v>
      </c>
      <c r="B157" s="18" t="s">
        <v>245</v>
      </c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20">
        <f>SUM(O158:O159)</f>
        <v>0</v>
      </c>
      <c r="P157" s="20">
        <f>SUM(P158:P159)</f>
        <v>1675000</v>
      </c>
    </row>
    <row r="158" spans="1:16" x14ac:dyDescent="0.2">
      <c r="A158" s="21" t="s">
        <v>246</v>
      </c>
      <c r="B158" s="22" t="s">
        <v>247</v>
      </c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23">
        <v>0</v>
      </c>
      <c r="P158" s="24">
        <v>1675000</v>
      </c>
    </row>
    <row r="159" spans="1:16" x14ac:dyDescent="0.2">
      <c r="A159" s="21" t="s">
        <v>248</v>
      </c>
      <c r="B159" s="22" t="s">
        <v>249</v>
      </c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23">
        <v>0</v>
      </c>
      <c r="P159" s="24">
        <v>0</v>
      </c>
    </row>
    <row r="160" spans="1:16" x14ac:dyDescent="0.2">
      <c r="A160" s="21"/>
      <c r="B160" s="22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23"/>
      <c r="P160" s="24"/>
    </row>
    <row r="161" spans="1:16" x14ac:dyDescent="0.2">
      <c r="A161" s="17" t="s">
        <v>250</v>
      </c>
      <c r="B161" s="18" t="s">
        <v>130</v>
      </c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20">
        <f>SUM(O162:O163)</f>
        <v>0</v>
      </c>
      <c r="P161" s="20">
        <f>SUM(P162:P163)</f>
        <v>0</v>
      </c>
    </row>
    <row r="162" spans="1:16" x14ac:dyDescent="0.2">
      <c r="A162" s="21" t="s">
        <v>251</v>
      </c>
      <c r="B162" s="22" t="s">
        <v>252</v>
      </c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23">
        <v>0</v>
      </c>
      <c r="P162" s="24">
        <v>0</v>
      </c>
    </row>
    <row r="163" spans="1:16" x14ac:dyDescent="0.2">
      <c r="A163" s="21" t="s">
        <v>253</v>
      </c>
      <c r="B163" s="22" t="s">
        <v>254</v>
      </c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23">
        <v>0</v>
      </c>
      <c r="P163" s="24">
        <v>0</v>
      </c>
    </row>
    <row r="164" spans="1:16" x14ac:dyDescent="0.2">
      <c r="A164" s="21"/>
      <c r="B164" s="22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23"/>
      <c r="P164" s="24"/>
    </row>
    <row r="165" spans="1:16" x14ac:dyDescent="0.2">
      <c r="A165" s="17" t="s">
        <v>255</v>
      </c>
      <c r="B165" s="18" t="s">
        <v>256</v>
      </c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20">
        <f>SUM(O166:O169)</f>
        <v>318240.23</v>
      </c>
      <c r="P165" s="20">
        <f>SUM(P166:P169)</f>
        <v>7827913.8700000001</v>
      </c>
    </row>
    <row r="166" spans="1:16" x14ac:dyDescent="0.2">
      <c r="A166" s="21" t="s">
        <v>257</v>
      </c>
      <c r="B166" s="22" t="s">
        <v>258</v>
      </c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23">
        <v>248230.22</v>
      </c>
      <c r="P166" s="24">
        <v>7163558.1600000001</v>
      </c>
    </row>
    <row r="167" spans="1:16" x14ac:dyDescent="0.2">
      <c r="A167" s="21" t="s">
        <v>259</v>
      </c>
      <c r="B167" s="22" t="s">
        <v>260</v>
      </c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23">
        <v>0</v>
      </c>
      <c r="P167" s="24">
        <v>0</v>
      </c>
    </row>
    <row r="168" spans="1:16" x14ac:dyDescent="0.2">
      <c r="A168" s="21" t="s">
        <v>261</v>
      </c>
      <c r="B168" s="22" t="s">
        <v>262</v>
      </c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23">
        <v>70010.009999999995</v>
      </c>
      <c r="P168" s="24">
        <v>664355.71</v>
      </c>
    </row>
    <row r="169" spans="1:16" x14ac:dyDescent="0.2">
      <c r="A169" s="21" t="s">
        <v>263</v>
      </c>
      <c r="B169" s="22" t="s">
        <v>264</v>
      </c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23">
        <v>0</v>
      </c>
      <c r="P169" s="24">
        <v>0</v>
      </c>
    </row>
    <row r="170" spans="1:16" x14ac:dyDescent="0.2">
      <c r="A170" s="21"/>
      <c r="B170" s="22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23"/>
      <c r="P170" s="24"/>
    </row>
    <row r="171" spans="1:16" x14ac:dyDescent="0.2">
      <c r="A171" s="17" t="s">
        <v>265</v>
      </c>
      <c r="B171" s="18" t="s">
        <v>134</v>
      </c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20">
        <f>SUM(O172:O174)</f>
        <v>382313.82</v>
      </c>
      <c r="P171" s="20">
        <f>SUM(P172:P174)</f>
        <v>204787.15</v>
      </c>
    </row>
    <row r="172" spans="1:16" x14ac:dyDescent="0.2">
      <c r="A172" s="21" t="s">
        <v>266</v>
      </c>
      <c r="B172" s="22" t="s">
        <v>267</v>
      </c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23">
        <v>0</v>
      </c>
      <c r="P172" s="24">
        <v>0</v>
      </c>
    </row>
    <row r="173" spans="1:16" x14ac:dyDescent="0.2">
      <c r="A173" s="21" t="s">
        <v>268</v>
      </c>
      <c r="B173" s="22" t="s">
        <v>269</v>
      </c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23">
        <v>382313.82</v>
      </c>
      <c r="P173" s="24">
        <v>204787.15</v>
      </c>
    </row>
    <row r="174" spans="1:16" x14ac:dyDescent="0.2">
      <c r="A174" s="21" t="s">
        <v>270</v>
      </c>
      <c r="B174" s="22" t="s">
        <v>271</v>
      </c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23">
        <v>0</v>
      </c>
      <c r="P174" s="24">
        <v>0</v>
      </c>
    </row>
    <row r="175" spans="1:16" x14ac:dyDescent="0.2">
      <c r="A175" s="21"/>
      <c r="B175" s="22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23"/>
      <c r="P175" s="24"/>
    </row>
    <row r="176" spans="1:16" x14ac:dyDescent="0.2">
      <c r="A176" s="17" t="s">
        <v>272</v>
      </c>
      <c r="B176" s="18" t="s">
        <v>273</v>
      </c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20">
        <f>SUM(O177:O178)</f>
        <v>0</v>
      </c>
      <c r="P176" s="20">
        <f>SUM(P177:P178)</f>
        <v>0</v>
      </c>
    </row>
    <row r="177" spans="1:16" x14ac:dyDescent="0.2">
      <c r="A177" s="21" t="s">
        <v>274</v>
      </c>
      <c r="B177" s="22" t="s">
        <v>275</v>
      </c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23">
        <v>0</v>
      </c>
      <c r="P177" s="24">
        <v>0</v>
      </c>
    </row>
    <row r="178" spans="1:16" x14ac:dyDescent="0.2">
      <c r="A178" s="21" t="s">
        <v>276</v>
      </c>
      <c r="B178" s="22" t="s">
        <v>277</v>
      </c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23">
        <v>0</v>
      </c>
      <c r="P178" s="24">
        <v>0</v>
      </c>
    </row>
    <row r="179" spans="1:16" x14ac:dyDescent="0.2">
      <c r="A179" s="21"/>
      <c r="B179" s="22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23"/>
      <c r="P179" s="24"/>
    </row>
    <row r="180" spans="1:16" x14ac:dyDescent="0.2">
      <c r="A180" s="17" t="s">
        <v>278</v>
      </c>
      <c r="B180" s="18" t="s">
        <v>279</v>
      </c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20">
        <f>O181</f>
        <v>0</v>
      </c>
      <c r="P180" s="20">
        <f>P181</f>
        <v>0</v>
      </c>
    </row>
    <row r="181" spans="1:16" x14ac:dyDescent="0.2">
      <c r="A181" s="21" t="s">
        <v>280</v>
      </c>
      <c r="B181" s="22" t="s">
        <v>281</v>
      </c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23">
        <v>0</v>
      </c>
      <c r="P181" s="24">
        <v>0</v>
      </c>
    </row>
    <row r="182" spans="1:16" x14ac:dyDescent="0.2">
      <c r="A182" s="21"/>
      <c r="B182" s="22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23"/>
      <c r="P182" s="24"/>
    </row>
    <row r="183" spans="1:16" x14ac:dyDescent="0.2">
      <c r="A183" s="17" t="s">
        <v>282</v>
      </c>
      <c r="B183" s="18" t="s">
        <v>283</v>
      </c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20">
        <f>SUM(O184:O188)</f>
        <v>0</v>
      </c>
      <c r="P183" s="20">
        <f>SUM(P184:P188)</f>
        <v>0</v>
      </c>
    </row>
    <row r="184" spans="1:16" x14ac:dyDescent="0.2">
      <c r="A184" s="21" t="s">
        <v>284</v>
      </c>
      <c r="B184" s="22" t="s">
        <v>285</v>
      </c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23">
        <v>0</v>
      </c>
      <c r="P184" s="24">
        <v>0</v>
      </c>
    </row>
    <row r="185" spans="1:16" x14ac:dyDescent="0.2">
      <c r="A185" s="21" t="s">
        <v>286</v>
      </c>
      <c r="B185" s="22" t="s">
        <v>287</v>
      </c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23">
        <v>0</v>
      </c>
      <c r="P185" s="24">
        <v>0</v>
      </c>
    </row>
    <row r="186" spans="1:16" x14ac:dyDescent="0.2">
      <c r="A186" s="21" t="s">
        <v>288</v>
      </c>
      <c r="B186" s="22" t="s">
        <v>289</v>
      </c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23">
        <v>0</v>
      </c>
      <c r="P186" s="24">
        <v>0</v>
      </c>
    </row>
    <row r="187" spans="1:16" x14ac:dyDescent="0.2">
      <c r="A187" s="21" t="s">
        <v>290</v>
      </c>
      <c r="B187" s="22" t="s">
        <v>291</v>
      </c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23">
        <v>0</v>
      </c>
      <c r="P187" s="24">
        <v>0</v>
      </c>
    </row>
    <row r="188" spans="1:16" x14ac:dyDescent="0.2">
      <c r="A188" s="21" t="s">
        <v>292</v>
      </c>
      <c r="B188" s="22" t="s">
        <v>293</v>
      </c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23">
        <v>0</v>
      </c>
      <c r="P188" s="24">
        <v>0</v>
      </c>
    </row>
    <row r="189" spans="1:16" x14ac:dyDescent="0.2">
      <c r="A189" s="21"/>
      <c r="B189" s="22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23"/>
      <c r="P189" s="24"/>
    </row>
    <row r="190" spans="1:16" x14ac:dyDescent="0.2">
      <c r="A190" s="17" t="s">
        <v>294</v>
      </c>
      <c r="B190" s="18" t="s">
        <v>295</v>
      </c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20">
        <f>SUM(O191:O192)</f>
        <v>0</v>
      </c>
      <c r="P190" s="20">
        <f>SUM(P191:P192)</f>
        <v>0</v>
      </c>
    </row>
    <row r="191" spans="1:16" x14ac:dyDescent="0.2">
      <c r="A191" s="21" t="s">
        <v>296</v>
      </c>
      <c r="B191" s="22" t="s">
        <v>297</v>
      </c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23">
        <v>0</v>
      </c>
      <c r="P191" s="24">
        <v>0</v>
      </c>
    </row>
    <row r="192" spans="1:16" x14ac:dyDescent="0.2">
      <c r="A192" s="21" t="s">
        <v>298</v>
      </c>
      <c r="B192" s="22" t="s">
        <v>299</v>
      </c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23">
        <v>0</v>
      </c>
      <c r="P192" s="24">
        <v>0</v>
      </c>
    </row>
    <row r="193" spans="1:16" x14ac:dyDescent="0.2">
      <c r="A193" s="21"/>
      <c r="B193" s="22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23"/>
      <c r="P193" s="24"/>
    </row>
    <row r="194" spans="1:16" x14ac:dyDescent="0.2">
      <c r="A194" s="17" t="s">
        <v>300</v>
      </c>
      <c r="B194" s="18" t="s">
        <v>301</v>
      </c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20">
        <f>O195+O199+O203</f>
        <v>0</v>
      </c>
      <c r="P194" s="20">
        <f>P195+P199+P203</f>
        <v>0</v>
      </c>
    </row>
    <row r="195" spans="1:16" x14ac:dyDescent="0.2">
      <c r="A195" s="17" t="s">
        <v>302</v>
      </c>
      <c r="B195" s="18" t="s">
        <v>116</v>
      </c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20">
        <f>SUM(O196:O197)</f>
        <v>0</v>
      </c>
      <c r="P195" s="20">
        <f>SUM(P196:P197)</f>
        <v>0</v>
      </c>
    </row>
    <row r="196" spans="1:16" x14ac:dyDescent="0.2">
      <c r="A196" s="21" t="s">
        <v>303</v>
      </c>
      <c r="B196" s="22" t="s">
        <v>304</v>
      </c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23">
        <v>0</v>
      </c>
      <c r="P196" s="24">
        <v>0</v>
      </c>
    </row>
    <row r="197" spans="1:16" x14ac:dyDescent="0.2">
      <c r="A197" s="21" t="s">
        <v>305</v>
      </c>
      <c r="B197" s="22" t="s">
        <v>306</v>
      </c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23">
        <v>0</v>
      </c>
      <c r="P197" s="24">
        <v>0</v>
      </c>
    </row>
    <row r="198" spans="1:16" x14ac:dyDescent="0.2">
      <c r="A198" s="21"/>
      <c r="B198" s="22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23"/>
      <c r="P198" s="24"/>
    </row>
    <row r="199" spans="1:16" x14ac:dyDescent="0.2">
      <c r="A199" s="17" t="s">
        <v>307</v>
      </c>
      <c r="B199" s="18" t="s">
        <v>118</v>
      </c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20">
        <f>SUM(O200:O201)</f>
        <v>0</v>
      </c>
      <c r="P199" s="20">
        <f>SUM(P200:P201)</f>
        <v>0</v>
      </c>
    </row>
    <row r="200" spans="1:16" x14ac:dyDescent="0.2">
      <c r="A200" s="21" t="s">
        <v>308</v>
      </c>
      <c r="B200" s="22" t="s">
        <v>309</v>
      </c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23">
        <v>0</v>
      </c>
      <c r="P200" s="24">
        <v>0</v>
      </c>
    </row>
    <row r="201" spans="1:16" x14ac:dyDescent="0.2">
      <c r="A201" s="21" t="s">
        <v>310</v>
      </c>
      <c r="B201" s="22" t="s">
        <v>311</v>
      </c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23">
        <v>0</v>
      </c>
      <c r="P201" s="24">
        <v>0</v>
      </c>
    </row>
    <row r="202" spans="1:16" x14ac:dyDescent="0.2">
      <c r="A202" s="21"/>
      <c r="B202" s="22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23"/>
      <c r="P202" s="24"/>
    </row>
    <row r="203" spans="1:16" x14ac:dyDescent="0.2">
      <c r="A203" s="17" t="s">
        <v>312</v>
      </c>
      <c r="B203" s="18" t="s">
        <v>120</v>
      </c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20">
        <f>SUM(O204:O205)</f>
        <v>0</v>
      </c>
      <c r="P203" s="20">
        <f>SUM(P204:P205)</f>
        <v>0</v>
      </c>
    </row>
    <row r="204" spans="1:16" x14ac:dyDescent="0.2">
      <c r="A204" s="21" t="s">
        <v>313</v>
      </c>
      <c r="B204" s="22" t="s">
        <v>314</v>
      </c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23">
        <v>0</v>
      </c>
      <c r="P204" s="24">
        <v>0</v>
      </c>
    </row>
    <row r="205" spans="1:16" x14ac:dyDescent="0.2">
      <c r="A205" s="21" t="s">
        <v>315</v>
      </c>
      <c r="B205" s="22" t="s">
        <v>316</v>
      </c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23">
        <v>0</v>
      </c>
      <c r="P205" s="24">
        <v>0</v>
      </c>
    </row>
    <row r="206" spans="1:16" x14ac:dyDescent="0.2">
      <c r="A206" s="21"/>
      <c r="B206" s="22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23"/>
      <c r="P206" s="24"/>
    </row>
    <row r="207" spans="1:16" x14ac:dyDescent="0.2">
      <c r="A207" s="17" t="s">
        <v>317</v>
      </c>
      <c r="B207" s="18" t="s">
        <v>318</v>
      </c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20">
        <f>O208+O212+O216+O220+O223</f>
        <v>429933.91</v>
      </c>
      <c r="P207" s="20">
        <f>P208+P212+P216+P220+P223</f>
        <v>1716028.03</v>
      </c>
    </row>
    <row r="208" spans="1:16" x14ac:dyDescent="0.2">
      <c r="A208" s="17" t="s">
        <v>319</v>
      </c>
      <c r="B208" s="18" t="s">
        <v>320</v>
      </c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20">
        <f>SUM(O209:O210)</f>
        <v>429933.91</v>
      </c>
      <c r="P208" s="20">
        <f>SUM(P209:P210)</f>
        <v>1716028.03</v>
      </c>
    </row>
    <row r="209" spans="1:16" x14ac:dyDescent="0.2">
      <c r="A209" s="21" t="s">
        <v>321</v>
      </c>
      <c r="B209" s="22" t="s">
        <v>322</v>
      </c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23">
        <v>429933.91</v>
      </c>
      <c r="P209" s="24">
        <v>1716028.03</v>
      </c>
    </row>
    <row r="210" spans="1:16" x14ac:dyDescent="0.2">
      <c r="A210" s="21" t="s">
        <v>323</v>
      </c>
      <c r="B210" s="22" t="s">
        <v>324</v>
      </c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23">
        <v>0</v>
      </c>
      <c r="P210" s="24">
        <v>0</v>
      </c>
    </row>
    <row r="211" spans="1:16" x14ac:dyDescent="0.2">
      <c r="A211" s="21"/>
      <c r="B211" s="22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23"/>
      <c r="P211" s="24"/>
    </row>
    <row r="212" spans="1:16" x14ac:dyDescent="0.2">
      <c r="A212" s="17" t="s">
        <v>325</v>
      </c>
      <c r="B212" s="18" t="s">
        <v>326</v>
      </c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20">
        <f>SUM(O213:O214)</f>
        <v>0</v>
      </c>
      <c r="P212" s="20">
        <f>SUM(P213:P214)</f>
        <v>0</v>
      </c>
    </row>
    <row r="213" spans="1:16" x14ac:dyDescent="0.2">
      <c r="A213" s="21" t="s">
        <v>327</v>
      </c>
      <c r="B213" s="22" t="s">
        <v>328</v>
      </c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23">
        <v>0</v>
      </c>
      <c r="P213" s="24">
        <v>0</v>
      </c>
    </row>
    <row r="214" spans="1:16" x14ac:dyDescent="0.2">
      <c r="A214" s="21" t="s">
        <v>329</v>
      </c>
      <c r="B214" s="22" t="s">
        <v>330</v>
      </c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23">
        <v>0</v>
      </c>
      <c r="P214" s="24">
        <v>0</v>
      </c>
    </row>
    <row r="215" spans="1:16" x14ac:dyDescent="0.2">
      <c r="A215" s="21"/>
      <c r="B215" s="22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23"/>
      <c r="P215" s="24"/>
    </row>
    <row r="216" spans="1:16" x14ac:dyDescent="0.2">
      <c r="A216" s="17" t="s">
        <v>331</v>
      </c>
      <c r="B216" s="18" t="s">
        <v>332</v>
      </c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20">
        <f>SUM(O217:O218)</f>
        <v>0</v>
      </c>
      <c r="P216" s="20">
        <f>SUM(P217:P218)</f>
        <v>0</v>
      </c>
    </row>
    <row r="217" spans="1:16" x14ac:dyDescent="0.2">
      <c r="A217" s="21" t="s">
        <v>333</v>
      </c>
      <c r="B217" s="22" t="s">
        <v>334</v>
      </c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23">
        <v>0</v>
      </c>
      <c r="P217" s="24">
        <v>0</v>
      </c>
    </row>
    <row r="218" spans="1:16" x14ac:dyDescent="0.2">
      <c r="A218" s="21" t="s">
        <v>335</v>
      </c>
      <c r="B218" s="22" t="s">
        <v>336</v>
      </c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23">
        <v>0</v>
      </c>
      <c r="P218" s="24">
        <v>0</v>
      </c>
    </row>
    <row r="219" spans="1:16" x14ac:dyDescent="0.2">
      <c r="A219" s="21"/>
      <c r="B219" s="22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23"/>
      <c r="P219" s="24"/>
    </row>
    <row r="220" spans="1:16" x14ac:dyDescent="0.2">
      <c r="A220" s="17" t="s">
        <v>337</v>
      </c>
      <c r="B220" s="18" t="s">
        <v>338</v>
      </c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20">
        <f>O221</f>
        <v>0</v>
      </c>
      <c r="P220" s="20">
        <f>P221</f>
        <v>0</v>
      </c>
    </row>
    <row r="221" spans="1:16" x14ac:dyDescent="0.2">
      <c r="A221" s="21" t="s">
        <v>339</v>
      </c>
      <c r="B221" s="22" t="s">
        <v>338</v>
      </c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23">
        <v>0</v>
      </c>
      <c r="P221" s="24">
        <v>0</v>
      </c>
    </row>
    <row r="222" spans="1:16" x14ac:dyDescent="0.2">
      <c r="A222" s="21"/>
      <c r="B222" s="22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23"/>
      <c r="P222" s="24"/>
    </row>
    <row r="223" spans="1:16" x14ac:dyDescent="0.2">
      <c r="A223" s="17" t="s">
        <v>340</v>
      </c>
      <c r="B223" s="18" t="s">
        <v>341</v>
      </c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20">
        <f>SUM(O224:O225)</f>
        <v>0</v>
      </c>
      <c r="P223" s="20">
        <f>SUM(P224:P225)</f>
        <v>0</v>
      </c>
    </row>
    <row r="224" spans="1:16" x14ac:dyDescent="0.2">
      <c r="A224" s="21" t="s">
        <v>342</v>
      </c>
      <c r="B224" s="22" t="s">
        <v>343</v>
      </c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23">
        <v>0</v>
      </c>
      <c r="P224" s="24">
        <v>0</v>
      </c>
    </row>
    <row r="225" spans="1:16" x14ac:dyDescent="0.2">
      <c r="A225" s="21" t="s">
        <v>344</v>
      </c>
      <c r="B225" s="22" t="s">
        <v>345</v>
      </c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23">
        <v>0</v>
      </c>
      <c r="P225" s="24">
        <v>0</v>
      </c>
    </row>
    <row r="226" spans="1:16" x14ac:dyDescent="0.2">
      <c r="A226" s="21"/>
      <c r="B226" s="22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23"/>
      <c r="P226" s="24"/>
    </row>
    <row r="227" spans="1:16" x14ac:dyDescent="0.2">
      <c r="A227" s="17" t="s">
        <v>346</v>
      </c>
      <c r="B227" s="18" t="s">
        <v>347</v>
      </c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20">
        <f>O228+O238+O242+O249+O252+O255</f>
        <v>0</v>
      </c>
      <c r="P227" s="20">
        <f>P228+P238+P242+P249+P252+P255</f>
        <v>0</v>
      </c>
    </row>
    <row r="228" spans="1:16" x14ac:dyDescent="0.2">
      <c r="A228" s="17" t="s">
        <v>348</v>
      </c>
      <c r="B228" s="18" t="s">
        <v>349</v>
      </c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20">
        <f>SUM(O229:O236)</f>
        <v>0</v>
      </c>
      <c r="P228" s="20">
        <f>SUM(P229:P236)</f>
        <v>0</v>
      </c>
    </row>
    <row r="229" spans="1:16" x14ac:dyDescent="0.2">
      <c r="A229" s="21" t="s">
        <v>350</v>
      </c>
      <c r="B229" s="22" t="s">
        <v>351</v>
      </c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23">
        <v>0</v>
      </c>
      <c r="P229" s="24">
        <v>0</v>
      </c>
    </row>
    <row r="230" spans="1:16" x14ac:dyDescent="0.2">
      <c r="A230" s="21" t="s">
        <v>352</v>
      </c>
      <c r="B230" s="22" t="s">
        <v>353</v>
      </c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23">
        <v>0</v>
      </c>
      <c r="P230" s="24">
        <v>0</v>
      </c>
    </row>
    <row r="231" spans="1:16" x14ac:dyDescent="0.2">
      <c r="A231" s="21" t="s">
        <v>354</v>
      </c>
      <c r="B231" s="22" t="s">
        <v>355</v>
      </c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23">
        <v>0</v>
      </c>
      <c r="P231" s="24">
        <v>0</v>
      </c>
    </row>
    <row r="232" spans="1:16" x14ac:dyDescent="0.2">
      <c r="A232" s="21" t="s">
        <v>356</v>
      </c>
      <c r="B232" s="22" t="s">
        <v>357</v>
      </c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23">
        <v>0</v>
      </c>
      <c r="P232" s="24">
        <v>0</v>
      </c>
    </row>
    <row r="233" spans="1:16" x14ac:dyDescent="0.2">
      <c r="A233" s="21" t="s">
        <v>358</v>
      </c>
      <c r="B233" s="22" t="s">
        <v>359</v>
      </c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23">
        <v>0</v>
      </c>
      <c r="P233" s="24">
        <v>0</v>
      </c>
    </row>
    <row r="234" spans="1:16" x14ac:dyDescent="0.2">
      <c r="A234" s="21" t="s">
        <v>360</v>
      </c>
      <c r="B234" s="22" t="s">
        <v>361</v>
      </c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23">
        <v>0</v>
      </c>
      <c r="P234" s="24">
        <v>0</v>
      </c>
    </row>
    <row r="235" spans="1:16" x14ac:dyDescent="0.2">
      <c r="A235" s="21" t="s">
        <v>362</v>
      </c>
      <c r="B235" s="22" t="s">
        <v>363</v>
      </c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23">
        <v>0</v>
      </c>
      <c r="P235" s="24">
        <v>0</v>
      </c>
    </row>
    <row r="236" spans="1:16" x14ac:dyDescent="0.2">
      <c r="A236" s="21">
        <v>5518</v>
      </c>
      <c r="B236" s="35" t="s">
        <v>364</v>
      </c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23">
        <v>0</v>
      </c>
      <c r="P236" s="23">
        <v>0</v>
      </c>
    </row>
    <row r="237" spans="1:16" x14ac:dyDescent="0.2">
      <c r="A237" s="25"/>
      <c r="B237" s="36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23"/>
      <c r="P237" s="23"/>
    </row>
    <row r="238" spans="1:16" x14ac:dyDescent="0.2">
      <c r="A238" s="17" t="s">
        <v>365</v>
      </c>
      <c r="B238" s="18" t="s">
        <v>366</v>
      </c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20">
        <f>SUM(O239:O240)</f>
        <v>0</v>
      </c>
      <c r="P238" s="20">
        <f>SUM(P239:P240)</f>
        <v>0</v>
      </c>
    </row>
    <row r="239" spans="1:16" x14ac:dyDescent="0.2">
      <c r="A239" s="21" t="s">
        <v>367</v>
      </c>
      <c r="B239" s="22" t="s">
        <v>368</v>
      </c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23">
        <v>0</v>
      </c>
      <c r="P239" s="24">
        <v>0</v>
      </c>
    </row>
    <row r="240" spans="1:16" x14ac:dyDescent="0.2">
      <c r="A240" s="21" t="s">
        <v>369</v>
      </c>
      <c r="B240" s="22" t="s">
        <v>370</v>
      </c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23">
        <v>0</v>
      </c>
      <c r="P240" s="24">
        <v>0</v>
      </c>
    </row>
    <row r="241" spans="1:16" x14ac:dyDescent="0.2">
      <c r="A241" s="21"/>
      <c r="B241" s="22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23"/>
      <c r="P241" s="24"/>
    </row>
    <row r="242" spans="1:16" x14ac:dyDescent="0.2">
      <c r="A242" s="17" t="s">
        <v>371</v>
      </c>
      <c r="B242" s="18" t="s">
        <v>372</v>
      </c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20">
        <f>SUM(O243:O247)</f>
        <v>0</v>
      </c>
      <c r="P242" s="20">
        <f>SUM(P243:P247)</f>
        <v>0</v>
      </c>
    </row>
    <row r="243" spans="1:16" x14ac:dyDescent="0.2">
      <c r="A243" s="21" t="s">
        <v>373</v>
      </c>
      <c r="B243" s="22" t="s">
        <v>374</v>
      </c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23">
        <v>0</v>
      </c>
      <c r="P243" s="24">
        <v>0</v>
      </c>
    </row>
    <row r="244" spans="1:16" x14ac:dyDescent="0.2">
      <c r="A244" s="21" t="s">
        <v>375</v>
      </c>
      <c r="B244" s="22" t="s">
        <v>376</v>
      </c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23">
        <v>0</v>
      </c>
      <c r="P244" s="24">
        <v>0</v>
      </c>
    </row>
    <row r="245" spans="1:16" x14ac:dyDescent="0.2">
      <c r="A245" s="21" t="s">
        <v>377</v>
      </c>
      <c r="B245" s="22" t="s">
        <v>378</v>
      </c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23">
        <v>0</v>
      </c>
      <c r="P245" s="24">
        <v>0</v>
      </c>
    </row>
    <row r="246" spans="1:16" x14ac:dyDescent="0.2">
      <c r="A246" s="21" t="s">
        <v>379</v>
      </c>
      <c r="B246" s="22" t="s">
        <v>380</v>
      </c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23">
        <v>0</v>
      </c>
      <c r="P246" s="24">
        <v>0</v>
      </c>
    </row>
    <row r="247" spans="1:16" x14ac:dyDescent="0.2">
      <c r="A247" s="21" t="s">
        <v>381</v>
      </c>
      <c r="B247" s="22" t="s">
        <v>382</v>
      </c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23">
        <v>0</v>
      </c>
      <c r="P247" s="24">
        <v>0</v>
      </c>
    </row>
    <row r="248" spans="1:16" x14ac:dyDescent="0.2">
      <c r="A248" s="21"/>
      <c r="B248" s="22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23"/>
      <c r="P248" s="24"/>
    </row>
    <row r="249" spans="1:16" x14ac:dyDescent="0.2">
      <c r="A249" s="17" t="s">
        <v>383</v>
      </c>
      <c r="B249" s="18" t="s">
        <v>384</v>
      </c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20">
        <f>O250</f>
        <v>0</v>
      </c>
      <c r="P249" s="20">
        <f>P250</f>
        <v>0</v>
      </c>
    </row>
    <row r="250" spans="1:16" x14ac:dyDescent="0.2">
      <c r="A250" s="21" t="s">
        <v>385</v>
      </c>
      <c r="B250" s="22" t="s">
        <v>384</v>
      </c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23">
        <v>0</v>
      </c>
      <c r="P250" s="24">
        <v>0</v>
      </c>
    </row>
    <row r="251" spans="1:16" x14ac:dyDescent="0.2">
      <c r="A251" s="21"/>
      <c r="B251" s="22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23"/>
      <c r="P251" s="24"/>
    </row>
    <row r="252" spans="1:16" x14ac:dyDescent="0.2">
      <c r="A252" s="17" t="s">
        <v>386</v>
      </c>
      <c r="B252" s="18" t="s">
        <v>387</v>
      </c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20">
        <f>O253</f>
        <v>0</v>
      </c>
      <c r="P252" s="20">
        <f>P253</f>
        <v>0</v>
      </c>
    </row>
    <row r="253" spans="1:16" x14ac:dyDescent="0.2">
      <c r="A253" s="21" t="s">
        <v>388</v>
      </c>
      <c r="B253" s="22" t="s">
        <v>387</v>
      </c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23">
        <v>0</v>
      </c>
      <c r="P253" s="24">
        <v>0</v>
      </c>
    </row>
    <row r="254" spans="1:16" x14ac:dyDescent="0.2">
      <c r="A254" s="21"/>
      <c r="B254" s="22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23"/>
      <c r="P254" s="24"/>
    </row>
    <row r="255" spans="1:16" x14ac:dyDescent="0.2">
      <c r="A255" s="17" t="s">
        <v>389</v>
      </c>
      <c r="B255" s="18" t="s">
        <v>390</v>
      </c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20">
        <f>SUM(O256:O264)</f>
        <v>0</v>
      </c>
      <c r="P255" s="20">
        <f>SUM(P256:P264)</f>
        <v>0</v>
      </c>
    </row>
    <row r="256" spans="1:16" x14ac:dyDescent="0.2">
      <c r="A256" s="21" t="s">
        <v>391</v>
      </c>
      <c r="B256" s="22" t="s">
        <v>392</v>
      </c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23">
        <v>0</v>
      </c>
      <c r="P256" s="24">
        <v>0</v>
      </c>
    </row>
    <row r="257" spans="1:16" x14ac:dyDescent="0.2">
      <c r="A257" s="21" t="s">
        <v>393</v>
      </c>
      <c r="B257" s="22" t="s">
        <v>394</v>
      </c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23">
        <v>0</v>
      </c>
      <c r="P257" s="24">
        <v>0</v>
      </c>
    </row>
    <row r="258" spans="1:16" x14ac:dyDescent="0.2">
      <c r="A258" s="21" t="s">
        <v>395</v>
      </c>
      <c r="B258" s="22" t="s">
        <v>396</v>
      </c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23">
        <v>0</v>
      </c>
      <c r="P258" s="24">
        <v>0</v>
      </c>
    </row>
    <row r="259" spans="1:16" x14ac:dyDescent="0.2">
      <c r="A259" s="21" t="s">
        <v>397</v>
      </c>
      <c r="B259" s="22" t="s">
        <v>398</v>
      </c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23">
        <v>0</v>
      </c>
      <c r="P259" s="24">
        <v>0</v>
      </c>
    </row>
    <row r="260" spans="1:16" x14ac:dyDescent="0.2">
      <c r="A260" s="21" t="s">
        <v>399</v>
      </c>
      <c r="B260" s="22" t="s">
        <v>400</v>
      </c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23">
        <v>0</v>
      </c>
      <c r="P260" s="24">
        <v>0</v>
      </c>
    </row>
    <row r="261" spans="1:16" x14ac:dyDescent="0.2">
      <c r="A261" s="21" t="s">
        <v>401</v>
      </c>
      <c r="B261" s="22" t="s">
        <v>173</v>
      </c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23">
        <v>0</v>
      </c>
      <c r="P261" s="24">
        <v>0</v>
      </c>
    </row>
    <row r="262" spans="1:16" x14ac:dyDescent="0.2">
      <c r="A262" s="21" t="s">
        <v>402</v>
      </c>
      <c r="B262" s="22" t="s">
        <v>403</v>
      </c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23">
        <v>0</v>
      </c>
      <c r="P262" s="24">
        <v>0</v>
      </c>
    </row>
    <row r="263" spans="1:16" x14ac:dyDescent="0.2">
      <c r="A263" s="25">
        <v>5598</v>
      </c>
      <c r="B263" s="26" t="s">
        <v>404</v>
      </c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23">
        <v>0</v>
      </c>
      <c r="P263" s="24">
        <v>0</v>
      </c>
    </row>
    <row r="264" spans="1:16" x14ac:dyDescent="0.2">
      <c r="A264" s="21" t="s">
        <v>405</v>
      </c>
      <c r="B264" s="22" t="s">
        <v>406</v>
      </c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23">
        <v>0</v>
      </c>
      <c r="P264" s="24">
        <v>0</v>
      </c>
    </row>
    <row r="265" spans="1:16" x14ac:dyDescent="0.2">
      <c r="A265" s="21"/>
      <c r="B265" s="22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23"/>
      <c r="P265" s="24"/>
    </row>
    <row r="266" spans="1:16" x14ac:dyDescent="0.2">
      <c r="A266" s="17">
        <v>5600</v>
      </c>
      <c r="B266" s="18" t="s">
        <v>407</v>
      </c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20">
        <f>O267</f>
        <v>0</v>
      </c>
      <c r="P266" s="20">
        <f>P267</f>
        <v>0</v>
      </c>
    </row>
    <row r="267" spans="1:16" x14ac:dyDescent="0.2">
      <c r="A267" s="17">
        <v>5610</v>
      </c>
      <c r="B267" s="18" t="s">
        <v>408</v>
      </c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20">
        <f>O268</f>
        <v>0</v>
      </c>
      <c r="P267" s="29">
        <f>P268</f>
        <v>0</v>
      </c>
    </row>
    <row r="268" spans="1:16" x14ac:dyDescent="0.2">
      <c r="A268" s="21">
        <v>5611</v>
      </c>
      <c r="B268" s="22" t="s">
        <v>409</v>
      </c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23">
        <v>0</v>
      </c>
      <c r="P268" s="24">
        <v>0</v>
      </c>
    </row>
    <row r="269" spans="1:16" x14ac:dyDescent="0.2">
      <c r="A269" s="37"/>
      <c r="B269" s="34" t="s">
        <v>410</v>
      </c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20">
        <f>O121+O152+O194+O207+O227+O266</f>
        <v>17545174.830000002</v>
      </c>
      <c r="P269" s="20">
        <f>P121+P152+P194+P207+P227+P266</f>
        <v>74392101.779999986</v>
      </c>
    </row>
    <row r="270" spans="1:16" x14ac:dyDescent="0.2">
      <c r="A270" s="38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0"/>
      <c r="P270" s="31"/>
    </row>
    <row r="271" spans="1:16" x14ac:dyDescent="0.2">
      <c r="A271" s="21"/>
      <c r="B271" s="40" t="s">
        <v>411</v>
      </c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41"/>
      <c r="P271" s="42"/>
    </row>
    <row r="272" spans="1:16" x14ac:dyDescent="0.2">
      <c r="A272" s="21" t="s">
        <v>412</v>
      </c>
      <c r="B272" s="43" t="s">
        <v>413</v>
      </c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23">
        <v>0</v>
      </c>
      <c r="P272" s="24">
        <v>0</v>
      </c>
    </row>
    <row r="273" spans="1:16" x14ac:dyDescent="0.2">
      <c r="A273" s="21" t="s">
        <v>414</v>
      </c>
      <c r="B273" s="43" t="s">
        <v>415</v>
      </c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23">
        <v>13372128.060000001</v>
      </c>
      <c r="P273" s="24">
        <v>12694065.949999999</v>
      </c>
    </row>
    <row r="274" spans="1:16" x14ac:dyDescent="0.2">
      <c r="A274" s="21" t="s">
        <v>416</v>
      </c>
      <c r="B274" s="43" t="s">
        <v>417</v>
      </c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23">
        <v>0</v>
      </c>
      <c r="P274" s="24">
        <v>0</v>
      </c>
    </row>
    <row r="275" spans="1:16" x14ac:dyDescent="0.2">
      <c r="A275" s="44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23"/>
      <c r="P275" s="24"/>
    </row>
    <row r="276" spans="1:16" x14ac:dyDescent="0.2">
      <c r="A276" s="37"/>
      <c r="B276" s="34" t="s">
        <v>418</v>
      </c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20">
        <f>O118-O269</f>
        <v>13372128.059999999</v>
      </c>
      <c r="P276" s="20">
        <f>P118-P269</f>
        <v>12694065.950000018</v>
      </c>
    </row>
    <row r="277" spans="1:16" ht="3" customHeight="1" x14ac:dyDescent="0.2">
      <c r="A277" s="45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7"/>
      <c r="P277" s="48"/>
    </row>
  </sheetData>
  <mergeCells count="3">
    <mergeCell ref="A1:P1"/>
    <mergeCell ref="A2:P2"/>
    <mergeCell ref="A3:P3"/>
  </mergeCells>
  <pageMargins left="0.70866141732283472" right="0.70866141732283472" top="0.74803149606299213" bottom="0.74803149606299213" header="0.31496062992125984" footer="0.31496062992125984"/>
  <pageSetup scale="62" fitToHeight="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</dc:creator>
  <cp:lastModifiedBy>j</cp:lastModifiedBy>
  <cp:lastPrinted>2020-07-01T16:38:32Z</cp:lastPrinted>
  <dcterms:created xsi:type="dcterms:W3CDTF">2020-07-01T14:07:00Z</dcterms:created>
  <dcterms:modified xsi:type="dcterms:W3CDTF">2020-07-01T16:38:40Z</dcterms:modified>
</cp:coreProperties>
</file>