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\Desktop\Nueva carpeta (4)\"/>
    </mc:Choice>
  </mc:AlternateContent>
  <bookViews>
    <workbookView xWindow="120" yWindow="105" windowWidth="15225" windowHeight="802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H11" i="1" l="1"/>
  <c r="E3" i="2" l="1"/>
  <c r="K3" i="2"/>
  <c r="J3" i="2"/>
  <c r="I3" i="2"/>
  <c r="H3" i="2"/>
  <c r="G3" i="2"/>
  <c r="A3" i="2"/>
  <c r="D3" i="2"/>
  <c r="C3" i="2"/>
  <c r="B3" i="2"/>
  <c r="G30" i="1" l="1"/>
  <c r="G12" i="1"/>
  <c r="G13" i="1"/>
  <c r="G14" i="1"/>
  <c r="G16" i="1"/>
  <c r="G17" i="1"/>
  <c r="G19" i="1"/>
  <c r="G20" i="1"/>
  <c r="G21" i="1"/>
  <c r="J33" i="1"/>
  <c r="J30" i="1"/>
  <c r="H29" i="1"/>
  <c r="E29" i="1"/>
  <c r="J27" i="1"/>
  <c r="G27" i="1"/>
  <c r="J26" i="1"/>
  <c r="G26" i="1"/>
  <c r="J25" i="1"/>
  <c r="G25" i="1"/>
  <c r="H24" i="1"/>
  <c r="E24" i="1"/>
  <c r="J22" i="1"/>
  <c r="G22" i="1"/>
  <c r="J21" i="1"/>
  <c r="J20" i="1"/>
  <c r="J19" i="1"/>
  <c r="J17" i="1"/>
  <c r="J16" i="1"/>
  <c r="J14" i="1"/>
  <c r="J13" i="1"/>
  <c r="J12" i="1"/>
  <c r="J18" i="1" l="1"/>
  <c r="G15" i="1"/>
  <c r="E32" i="1"/>
  <c r="H32" i="1"/>
  <c r="I32" i="1"/>
  <c r="G18" i="1"/>
  <c r="J29" i="1"/>
  <c r="F32" i="1"/>
  <c r="J15" i="1"/>
  <c r="G29" i="1"/>
  <c r="J24" i="1"/>
  <c r="G24" i="1"/>
  <c r="G11" i="1" l="1"/>
  <c r="J32" i="1"/>
  <c r="G32" i="1"/>
  <c r="J11" i="1"/>
</calcChain>
</file>

<file path=xl/sharedStrings.xml><?xml version="1.0" encoding="utf-8"?>
<sst xmlns="http://schemas.openxmlformats.org/spreadsheetml/2006/main" count="47" uniqueCount="39">
  <si>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</si>
  <si>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</si>
  <si>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</si>
  <si>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</si>
  <si>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</si>
  <si>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</si>
  <si>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</si>
  <si>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</si>
  <si>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</si>
  <si>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</si>
  <si>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</si>
  <si>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</si>
  <si>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</si>
  <si>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</si>
  <si>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</si>
  <si>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</si>
  <si>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</si>
  <si>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</si>
  <si>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</si>
  <si>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</si>
  <si>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</si>
  <si>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</si>
  <si>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</si>
  <si>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</si>
  <si>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</si>
  <si>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</si>
  <si>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</si>
  <si>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</si>
  <si>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 POR FUENTE DE FINANCIAMIENTO        
MUNICIPIO</t>
  </si>
  <si>
    <t>Municipio Ixtlahuacán del Río</t>
  </si>
  <si>
    <t>DEL 1 DE ENERO AL 31 DE DICIEMBRE DE 2017</t>
  </si>
  <si>
    <t>DERECHOS</t>
  </si>
  <si>
    <t>IMPUESTOS</t>
  </si>
  <si>
    <t>PRODUCTOS</t>
  </si>
  <si>
    <t>APROVECHAMIENTOS</t>
  </si>
  <si>
    <t>DE ENERO 2020 A MARZO 2020</t>
  </si>
  <si>
    <t>DE ABRIL 2020 A JUNIO 2020</t>
  </si>
  <si>
    <t>CONTRIBUCIONES DE MEJORAS</t>
  </si>
  <si>
    <t>DEL 01 DE JULIO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</si>
</sst>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44" fontId="23" fillId="0" borderId="16" xfId="6" applyFont="1" applyBorder="1"/>
    <xf numFmtId="0" fontId="24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24" fillId="5" borderId="0" xfId="0" applyFont="1" applyFill="1" applyAlignment="1">
      <alignment horizontal="center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S65526"/>
  <sheetViews>
    <sheetView showGridLines="0" tabSelected="1" topLeftCell="A4" zoomScale="90" zoomScaleNormal="90" workbookViewId="0">
      <selection activeCell="H22" sqref="H22"/>
    </sheetView>
  </sheetViews>
  <sheetFormatPr baseColWidth="10" defaultColWidth="0" defaultRowHeight="15" zeroHeight="1" x14ac:dyDescent="0.25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1:10" x14ac:dyDescent="0.25"/>
    <row r="2" spans="1:10" ht="15.75" x14ac:dyDescent="0.25">
      <c r="B2" s="56" t="s">
        <v>29</v>
      </c>
      <c r="C2" s="56"/>
      <c r="D2" s="56"/>
      <c r="E2" s="56"/>
      <c r="F2" s="56"/>
      <c r="G2" s="56"/>
      <c r="H2" s="56"/>
      <c r="I2" s="56"/>
      <c r="J2" s="56"/>
    </row>
    <row r="3" spans="1:10" ht="15.75" x14ac:dyDescent="0.25">
      <c r="A3" t="s">
        <v>30</v>
      </c>
      <c r="B3" s="57" t="s">
        <v>28</v>
      </c>
      <c r="C3" s="58"/>
      <c r="D3" s="58"/>
      <c r="E3" s="58"/>
      <c r="F3" s="58"/>
      <c r="G3" s="58"/>
      <c r="H3" s="58"/>
      <c r="I3" s="58"/>
      <c r="J3" s="58"/>
    </row>
    <row r="4" spans="1:10" ht="15.75" x14ac:dyDescent="0.25">
      <c r="B4" s="58" t="s">
        <v>38</v>
      </c>
      <c r="C4" s="58"/>
      <c r="D4" s="58"/>
      <c r="E4" s="58"/>
      <c r="F4" s="58"/>
      <c r="G4" s="58"/>
      <c r="H4" s="58"/>
      <c r="I4" s="58"/>
      <c r="J4" s="58"/>
    </row>
    <row r="5" spans="1:10" x14ac:dyDescent="0.25">
      <c r="B5" s="1"/>
      <c r="C5" s="1"/>
      <c r="D5" s="1"/>
      <c r="E5" s="2"/>
      <c r="F5" s="3"/>
      <c r="G5" s="3"/>
      <c r="H5" s="3"/>
      <c r="I5" s="3"/>
      <c r="J5" s="3"/>
    </row>
    <row r="6" spans="1:10" x14ac:dyDescent="0.25"/>
    <row r="7" spans="1:10" ht="15" customHeight="1" x14ac:dyDescent="0.25">
      <c r="B7" s="59" t="s">
        <v>27</v>
      </c>
      <c r="C7" s="60"/>
      <c r="D7" s="61"/>
      <c r="E7" s="68" t="s">
        <v>0</v>
      </c>
      <c r="F7" s="69"/>
      <c r="G7" s="69"/>
      <c r="H7" s="69"/>
      <c r="I7" s="70"/>
      <c r="J7" s="71" t="s">
        <v>1</v>
      </c>
    </row>
    <row r="8" spans="1:10" ht="26.25" x14ac:dyDescent="0.25">
      <c r="B8" s="62"/>
      <c r="C8" s="63"/>
      <c r="D8" s="64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2"/>
    </row>
    <row r="9" spans="1:10" x14ac:dyDescent="0.25">
      <c r="B9" s="65"/>
      <c r="C9" s="66"/>
      <c r="D9" s="67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1:10" x14ac:dyDescent="0.25">
      <c r="B10" s="4"/>
      <c r="C10" s="5"/>
      <c r="D10" s="6"/>
      <c r="E10" s="7"/>
      <c r="F10" s="7"/>
      <c r="G10" s="7"/>
      <c r="H10" s="7"/>
      <c r="I10" s="7"/>
      <c r="J10" s="7"/>
    </row>
    <row r="11" spans="1:10" x14ac:dyDescent="0.25">
      <c r="B11" s="42" t="s">
        <v>7</v>
      </c>
      <c r="C11" s="43"/>
      <c r="D11" s="44"/>
      <c r="E11" s="29">
        <v>0</v>
      </c>
      <c r="F11" s="29">
        <v>0</v>
      </c>
      <c r="G11" s="29">
        <f>E11+F11</f>
        <v>0</v>
      </c>
      <c r="H11" s="29">
        <f>H12+H13+H14+H15+H18+H21+H22</f>
        <v>17953976.440000001</v>
      </c>
      <c r="I11" s="29">
        <v>0</v>
      </c>
      <c r="J11" s="29">
        <f>I11-E11</f>
        <v>0</v>
      </c>
    </row>
    <row r="12" spans="1:10" x14ac:dyDescent="0.25">
      <c r="B12" s="16"/>
      <c r="C12" s="55" t="s">
        <v>8</v>
      </c>
      <c r="D12" s="55"/>
      <c r="E12" s="30">
        <v>0</v>
      </c>
      <c r="F12" s="30">
        <v>0</v>
      </c>
      <c r="G12" s="31">
        <f>E12+F12</f>
        <v>0</v>
      </c>
      <c r="H12" s="30">
        <v>605259.31999999995</v>
      </c>
      <c r="I12" s="30">
        <v>0</v>
      </c>
      <c r="J12" s="31">
        <f>I12-E12</f>
        <v>0</v>
      </c>
    </row>
    <row r="13" spans="1:10" ht="15" customHeight="1" x14ac:dyDescent="0.25">
      <c r="B13" s="16"/>
      <c r="C13" s="73" t="s">
        <v>9</v>
      </c>
      <c r="D13" s="73"/>
      <c r="E13" s="30">
        <v>0</v>
      </c>
      <c r="F13" s="30">
        <v>0</v>
      </c>
      <c r="G13" s="31">
        <f>E13+F13</f>
        <v>0</v>
      </c>
      <c r="H13" s="30">
        <v>204458.52</v>
      </c>
      <c r="I13" s="30">
        <v>0</v>
      </c>
      <c r="J13" s="31">
        <f>I13-E13</f>
        <v>0</v>
      </c>
    </row>
    <row r="14" spans="1:10" x14ac:dyDescent="0.25">
      <c r="B14" s="16"/>
      <c r="C14" s="73" t="s">
        <v>10</v>
      </c>
      <c r="D14" s="73"/>
      <c r="E14" s="30">
        <v>0</v>
      </c>
      <c r="F14" s="30">
        <v>0</v>
      </c>
      <c r="G14" s="31">
        <f>E14+F14</f>
        <v>0</v>
      </c>
      <c r="H14" s="30">
        <v>918777.73</v>
      </c>
      <c r="I14" s="30">
        <v>0</v>
      </c>
      <c r="J14" s="31">
        <f>I14-E14</f>
        <v>0</v>
      </c>
    </row>
    <row r="15" spans="1:10" x14ac:dyDescent="0.25">
      <c r="B15" s="16"/>
      <c r="C15" s="74" t="s">
        <v>11</v>
      </c>
      <c r="D15" s="74"/>
      <c r="E15" s="32">
        <v>0</v>
      </c>
      <c r="F15" s="32">
        <v>0</v>
      </c>
      <c r="G15" s="32">
        <f t="shared" ref="G15:J15" si="0">G16+G17</f>
        <v>0</v>
      </c>
      <c r="H15" s="32">
        <v>77219</v>
      </c>
      <c r="I15" s="32">
        <v>0</v>
      </c>
      <c r="J15" s="32">
        <f t="shared" si="0"/>
        <v>0</v>
      </c>
    </row>
    <row r="16" spans="1:10" x14ac:dyDescent="0.25">
      <c r="B16" s="16"/>
      <c r="C16" s="36"/>
      <c r="D16" s="37" t="s">
        <v>12</v>
      </c>
      <c r="E16" s="33">
        <v>0</v>
      </c>
      <c r="F16" s="30">
        <v>0</v>
      </c>
      <c r="G16" s="31">
        <f>E16+F16</f>
        <v>0</v>
      </c>
      <c r="H16" s="30">
        <v>0</v>
      </c>
      <c r="I16" s="30">
        <v>0</v>
      </c>
      <c r="J16" s="31">
        <f>I16-E16</f>
        <v>0</v>
      </c>
    </row>
    <row r="17" spans="2:10" x14ac:dyDescent="0.25">
      <c r="B17" s="16"/>
      <c r="C17" s="34"/>
      <c r="D17" s="35" t="s">
        <v>13</v>
      </c>
      <c r="E17" s="33">
        <v>0</v>
      </c>
      <c r="F17" s="30">
        <v>0</v>
      </c>
      <c r="G17" s="31">
        <f>E17+F17</f>
        <v>0</v>
      </c>
      <c r="H17" s="30">
        <v>0</v>
      </c>
      <c r="I17" s="30">
        <v>0</v>
      </c>
      <c r="J17" s="31">
        <f>I17-E17</f>
        <v>0</v>
      </c>
    </row>
    <row r="18" spans="2:10" ht="15" customHeight="1" x14ac:dyDescent="0.25">
      <c r="B18" s="16"/>
      <c r="C18" s="75" t="s">
        <v>14</v>
      </c>
      <c r="D18" s="75"/>
      <c r="E18" s="32">
        <v>0</v>
      </c>
      <c r="F18" s="32">
        <v>0</v>
      </c>
      <c r="G18" s="32">
        <f t="shared" ref="G18:J18" si="1">G19+G20</f>
        <v>0</v>
      </c>
      <c r="H18" s="32">
        <v>110039.99</v>
      </c>
      <c r="I18" s="32">
        <v>0</v>
      </c>
      <c r="J18" s="32">
        <f t="shared" si="1"/>
        <v>0</v>
      </c>
    </row>
    <row r="19" spans="2:10" x14ac:dyDescent="0.25">
      <c r="B19" s="16"/>
      <c r="C19" s="36"/>
      <c r="D19" s="37" t="s">
        <v>12</v>
      </c>
      <c r="E19" s="33">
        <v>0</v>
      </c>
      <c r="F19" s="30">
        <v>0</v>
      </c>
      <c r="G19" s="31">
        <f>E19+F19</f>
        <v>0</v>
      </c>
      <c r="H19" s="30">
        <v>110039.99</v>
      </c>
      <c r="I19" s="30">
        <v>0</v>
      </c>
      <c r="J19" s="31">
        <f>I19-E19</f>
        <v>0</v>
      </c>
    </row>
    <row r="20" spans="2:10" x14ac:dyDescent="0.25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 x14ac:dyDescent="0.25">
      <c r="B21" s="16"/>
      <c r="C21" s="55" t="s">
        <v>15</v>
      </c>
      <c r="D21" s="55"/>
      <c r="E21" s="30">
        <v>0</v>
      </c>
      <c r="F21" s="30">
        <v>0</v>
      </c>
      <c r="G21" s="31">
        <f>E21+F21</f>
        <v>0</v>
      </c>
      <c r="H21" s="30">
        <v>16038221.880000001</v>
      </c>
      <c r="I21" s="30"/>
      <c r="J21" s="31">
        <f>I21-E21</f>
        <v>0</v>
      </c>
    </row>
    <row r="22" spans="2:10" ht="15" customHeight="1" x14ac:dyDescent="0.25">
      <c r="B22" s="16"/>
      <c r="C22" s="78" t="s">
        <v>16</v>
      </c>
      <c r="D22" s="78"/>
      <c r="E22" s="30">
        <v>0</v>
      </c>
      <c r="F22" s="30">
        <v>0</v>
      </c>
      <c r="G22" s="31">
        <f>E22+F22</f>
        <v>0</v>
      </c>
      <c r="H22" s="30">
        <v>0</v>
      </c>
      <c r="I22" s="30">
        <v>0</v>
      </c>
      <c r="J22" s="31">
        <f>I22-E22</f>
        <v>0</v>
      </c>
    </row>
    <row r="23" spans="2:10" x14ac:dyDescent="0.25">
      <c r="B23" s="38"/>
      <c r="C23" s="39"/>
      <c r="D23" s="35"/>
      <c r="E23" s="22"/>
      <c r="F23" s="22">
        <v>0</v>
      </c>
      <c r="G23" s="22"/>
      <c r="H23" s="22"/>
      <c r="I23" s="22">
        <v>0</v>
      </c>
      <c r="J23" s="22"/>
    </row>
    <row r="24" spans="2:10" x14ac:dyDescent="0.25">
      <c r="B24" s="45" t="s">
        <v>17</v>
      </c>
      <c r="C24" s="45"/>
      <c r="D24" s="46"/>
      <c r="E24" s="24">
        <f t="shared" ref="E24:H24" si="2">E25+E26+E27</f>
        <v>0</v>
      </c>
      <c r="F24" s="24">
        <v>0</v>
      </c>
      <c r="G24" s="24">
        <f>E24+F24</f>
        <v>0</v>
      </c>
      <c r="H24" s="24">
        <f t="shared" si="2"/>
        <v>0</v>
      </c>
      <c r="I24" s="24">
        <v>0</v>
      </c>
      <c r="J24" s="24">
        <f>I24-E24</f>
        <v>0</v>
      </c>
    </row>
    <row r="25" spans="2:10" ht="15" customHeight="1" x14ac:dyDescent="0.25">
      <c r="B25" s="40"/>
      <c r="C25" s="73" t="s">
        <v>18</v>
      </c>
      <c r="D25" s="73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 x14ac:dyDescent="0.25">
      <c r="B26" s="41"/>
      <c r="C26" s="73" t="s">
        <v>19</v>
      </c>
      <c r="D26" s="73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 x14ac:dyDescent="0.25">
      <c r="B27" s="41"/>
      <c r="C27" s="73" t="s">
        <v>16</v>
      </c>
      <c r="D27" s="73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 x14ac:dyDescent="0.25">
      <c r="B28" s="17"/>
      <c r="C28" s="18"/>
      <c r="D28" s="19"/>
      <c r="E28" s="25"/>
      <c r="F28" s="25">
        <v>0</v>
      </c>
      <c r="G28" s="25"/>
      <c r="H28" s="25"/>
      <c r="I28" s="25">
        <v>0</v>
      </c>
      <c r="J28" s="25"/>
    </row>
    <row r="29" spans="2:10" x14ac:dyDescent="0.25">
      <c r="B29" s="45" t="s">
        <v>20</v>
      </c>
      <c r="C29" s="47"/>
      <c r="D29" s="46"/>
      <c r="E29" s="23">
        <f t="shared" ref="E29:H29" si="3">E30</f>
        <v>0</v>
      </c>
      <c r="F29" s="23">
        <v>0</v>
      </c>
      <c r="G29" s="23">
        <f>E29+F29</f>
        <v>0</v>
      </c>
      <c r="H29" s="23">
        <f t="shared" si="3"/>
        <v>0</v>
      </c>
      <c r="I29" s="23">
        <v>0</v>
      </c>
      <c r="J29" s="23">
        <f>I29-E29</f>
        <v>0</v>
      </c>
    </row>
    <row r="30" spans="2:10" ht="15" customHeight="1" x14ac:dyDescent="0.25">
      <c r="B30" s="41"/>
      <c r="C30" s="73" t="s">
        <v>21</v>
      </c>
      <c r="D30" s="73"/>
      <c r="E30" s="30">
        <v>0</v>
      </c>
      <c r="F30" s="30">
        <v>0</v>
      </c>
      <c r="G30" s="31">
        <f>E30+F30</f>
        <v>0</v>
      </c>
      <c r="H30" s="30">
        <v>0</v>
      </c>
      <c r="I30" s="30">
        <v>0</v>
      </c>
      <c r="J30" s="31">
        <f>I30-E30</f>
        <v>0</v>
      </c>
    </row>
    <row r="31" spans="2:10" x14ac:dyDescent="0.25">
      <c r="B31" s="8"/>
      <c r="C31" s="9"/>
      <c r="D31" s="10"/>
      <c r="E31" s="26"/>
      <c r="F31" s="26">
        <v>0</v>
      </c>
      <c r="G31" s="26"/>
      <c r="H31" s="26"/>
      <c r="I31" s="26"/>
      <c r="J31" s="26"/>
    </row>
    <row r="32" spans="2:10" x14ac:dyDescent="0.25">
      <c r="B32" s="48"/>
      <c r="C32" s="49"/>
      <c r="D32" s="50" t="s">
        <v>22</v>
      </c>
      <c r="E32" s="27">
        <f t="shared" ref="E32:I32" si="4">E11+E24+E29</f>
        <v>0</v>
      </c>
      <c r="F32" s="27">
        <f t="shared" si="4"/>
        <v>0</v>
      </c>
      <c r="G32" s="27">
        <f>E32+F32</f>
        <v>0</v>
      </c>
      <c r="H32" s="27">
        <f t="shared" si="4"/>
        <v>17953976.440000001</v>
      </c>
      <c r="I32" s="27">
        <f t="shared" si="4"/>
        <v>0</v>
      </c>
      <c r="J32" s="79">
        <f t="shared" ref="J32:J33" si="5">I32-E32</f>
        <v>0</v>
      </c>
    </row>
    <row r="33" spans="2:10" x14ac:dyDescent="0.25">
      <c r="B33" s="11"/>
      <c r="C33" s="11"/>
      <c r="D33" s="11"/>
      <c r="E33" s="28"/>
      <c r="F33" s="28"/>
      <c r="G33" s="28"/>
      <c r="H33" s="81" t="s">
        <v>25</v>
      </c>
      <c r="I33" s="82"/>
      <c r="J33" s="80">
        <f t="shared" si="5"/>
        <v>0</v>
      </c>
    </row>
    <row r="34" spans="2:10" x14ac:dyDescent="0.25">
      <c r="B34" s="77"/>
      <c r="C34" s="77"/>
      <c r="D34" s="77"/>
      <c r="E34" s="77"/>
      <c r="F34" s="77"/>
      <c r="G34" s="77"/>
      <c r="H34" s="77"/>
      <c r="I34" s="77"/>
      <c r="J34" s="77"/>
    </row>
    <row r="35" spans="2:10" x14ac:dyDescent="0.25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spans="3:9" hidden="1" x14ac:dyDescent="0.25"/>
    <row r="65506" spans="3:9" hidden="1" x14ac:dyDescent="0.25"/>
    <row r="65507" spans="3:9" hidden="1" x14ac:dyDescent="0.25"/>
    <row r="65508" spans="3:9" hidden="1" x14ac:dyDescent="0.25"/>
    <row r="65509" spans="3:9" hidden="1" x14ac:dyDescent="0.25"/>
    <row r="65510" spans="3:9" hidden="1" x14ac:dyDescent="0.25"/>
    <row r="65511" spans="3:9" hidden="1" x14ac:dyDescent="0.25"/>
    <row r="65512" spans="3:9" hidden="1" x14ac:dyDescent="0.25"/>
    <row r="65513" spans="3:9" x14ac:dyDescent="0.25"/>
    <row r="65514" spans="3:9" x14ac:dyDescent="0.25"/>
    <row r="65515" spans="3:9" x14ac:dyDescent="0.25">
      <c r="D65515" s="20"/>
      <c r="E65515" s="20"/>
      <c r="G65515" s="20"/>
      <c r="H65515" s="20"/>
      <c r="I65515" s="20"/>
    </row>
    <row r="65516" spans="3:9" x14ac:dyDescent="0.25">
      <c r="D65516" s="76"/>
      <c r="E65516" s="76"/>
      <c r="G65516" s="76"/>
      <c r="H65516" s="76"/>
      <c r="I65516" s="76"/>
    </row>
    <row r="65517" spans="3:9" x14ac:dyDescent="0.25"/>
    <row r="65518" spans="3:9" x14ac:dyDescent="0.25">
      <c r="C65518" s="51"/>
    </row>
    <row r="65519" spans="3:9" x14ac:dyDescent="0.25"/>
    <row r="65520" spans="3:9" x14ac:dyDescent="0.25"/>
    <row r="65521" spans="6:6" ht="33.75" x14ac:dyDescent="0.25">
      <c r="F65521" s="21"/>
    </row>
    <row r="65522" spans="6:6" x14ac:dyDescent="0.25"/>
    <row r="65523" spans="6:6" x14ac:dyDescent="0.25"/>
    <row r="65524" spans="6:6" x14ac:dyDescent="0.25"/>
    <row r="65525" spans="6:6" x14ac:dyDescent="0.25"/>
    <row r="65526" spans="6:6" x14ac:dyDescent="0.25"/>
  </sheetData>
  <mergeCells count="22"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3" sqref="C3"/>
    </sheetView>
  </sheetViews>
  <sheetFormatPr baseColWidth="10" defaultRowHeight="15" x14ac:dyDescent="0.25"/>
  <cols>
    <col min="1" max="1" width="16.28515625" customWidth="1"/>
    <col min="2" max="2" width="18.140625" customWidth="1"/>
    <col min="3" max="3" width="17.85546875" customWidth="1"/>
    <col min="4" max="5" width="19.5703125" customWidth="1"/>
    <col min="7" max="8" width="14.140625" bestFit="1" customWidth="1"/>
    <col min="9" max="9" width="12.5703125" bestFit="1" customWidth="1"/>
    <col min="10" max="10" width="21" bestFit="1" customWidth="1"/>
    <col min="11" max="11" width="20" customWidth="1"/>
  </cols>
  <sheetData>
    <row r="1" spans="1:11" ht="30" x14ac:dyDescent="0.25">
      <c r="A1" s="53" t="s">
        <v>31</v>
      </c>
      <c r="B1" s="53" t="s">
        <v>32</v>
      </c>
      <c r="C1" s="53" t="s">
        <v>33</v>
      </c>
      <c r="D1" s="53" t="s">
        <v>34</v>
      </c>
      <c r="E1" s="54" t="s">
        <v>37</v>
      </c>
      <c r="G1" s="53" t="s">
        <v>31</v>
      </c>
      <c r="H1" s="53" t="s">
        <v>32</v>
      </c>
      <c r="I1" s="53" t="s">
        <v>33</v>
      </c>
      <c r="J1" s="53" t="s">
        <v>34</v>
      </c>
      <c r="K1" s="54" t="s">
        <v>37</v>
      </c>
    </row>
    <row r="2" spans="1:11" ht="15.75" thickBot="1" x14ac:dyDescent="0.3">
      <c r="A2" s="83" t="s">
        <v>35</v>
      </c>
      <c r="B2" s="83"/>
      <c r="C2" s="83"/>
      <c r="D2" s="83"/>
      <c r="E2" s="83"/>
      <c r="G2" s="83" t="s">
        <v>36</v>
      </c>
      <c r="H2" s="83"/>
      <c r="I2" s="83"/>
      <c r="J2" s="83"/>
      <c r="K2" s="83"/>
    </row>
    <row r="3" spans="1:11" ht="15.75" thickBot="1" x14ac:dyDescent="0.3">
      <c r="A3" s="52">
        <f>111682.93+537929.02+31695+171+30239+58+29019.45+20416+127155.15+75993+31482+261+88242+13668+34023.9+4173+3040+49017+16771.94+206+23735.75+152258+358725+8720+34365+1600+14103+205+72588.9+2153+14104+3173779.88+67812+2600+103164</f>
        <v>5235156.92</v>
      </c>
      <c r="B3" s="52">
        <f>137036.78+21600.24+2798.98+4755.76+158283.56+1845900.72+2061143.93+77557.78</f>
        <v>4309077.75</v>
      </c>
      <c r="C3" s="52">
        <f>167656+114</f>
        <v>167770</v>
      </c>
      <c r="D3" s="52">
        <f>17310+160237.12</f>
        <v>177547.12</v>
      </c>
      <c r="E3" s="52">
        <f>101143.74</f>
        <v>101143.74</v>
      </c>
      <c r="G3" s="52">
        <f>13136.44+43384.4+46170+57+12477+20332.02+13727+109483.02+78419.47+1500+402+40437+2754+34637.49+3680+33864.7+50298.44+31719.84+20283+52690.5+5015+1828+1495+22510+1053+1872+22510+454508.68+108941+76520</f>
        <v>1305706</v>
      </c>
      <c r="H3" s="52">
        <f>117630.79+581.22+434.4+255044.88+91341.23+71575.16+66925.37</f>
        <v>603533.04999999993</v>
      </c>
      <c r="I3" s="52">
        <f>53975</f>
        <v>53975</v>
      </c>
      <c r="J3" s="52">
        <f>14427+77121.21</f>
        <v>91548.21</v>
      </c>
      <c r="K3" s="52">
        <f>289266</f>
        <v>289266</v>
      </c>
    </row>
  </sheetData>
  <mergeCells count="2">
    <mergeCell ref="G2:K2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</cp:lastModifiedBy>
  <cp:lastPrinted>2014-11-06T19:26:25Z</cp:lastPrinted>
  <dcterms:created xsi:type="dcterms:W3CDTF">2014-10-29T19:02:05Z</dcterms:created>
  <dcterms:modified xsi:type="dcterms:W3CDTF">2021-01-21T18:49:12Z</dcterms:modified>
</cp:coreProperties>
</file>