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\Desktop\p credito2020\1\"/>
    </mc:Choice>
  </mc:AlternateContent>
  <bookViews>
    <workbookView xWindow="120" yWindow="105" windowWidth="15225" windowHeight="802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I23" i="1" l="1"/>
  <c r="I27" i="1"/>
  <c r="I29" i="1"/>
  <c r="I33" i="1"/>
  <c r="I34" i="1"/>
  <c r="I35" i="1"/>
  <c r="I36" i="1"/>
  <c r="I37" i="1"/>
  <c r="I15" i="1"/>
  <c r="G26" i="1"/>
  <c r="H31" i="1"/>
  <c r="H26" i="1" s="1"/>
  <c r="F31" i="1"/>
  <c r="I31" i="1" s="1"/>
  <c r="F32" i="1"/>
  <c r="G32" i="1" s="1"/>
  <c r="F30" i="1"/>
  <c r="F16" i="1"/>
  <c r="I16" i="1" s="1"/>
  <c r="F17" i="1"/>
  <c r="I17" i="1" s="1"/>
  <c r="F18" i="1"/>
  <c r="I18" i="1" s="1"/>
  <c r="F19" i="1"/>
  <c r="I19" i="1" s="1"/>
  <c r="F20" i="1"/>
  <c r="I20" i="1" s="1"/>
  <c r="F22" i="1"/>
  <c r="I22" i="1" s="1"/>
  <c r="F23" i="1"/>
  <c r="F25" i="1"/>
  <c r="I25" i="1" s="1"/>
  <c r="F15" i="1"/>
  <c r="D26" i="1"/>
  <c r="F26" i="1" s="1"/>
  <c r="I26" i="1" s="1"/>
  <c r="D24" i="1"/>
  <c r="F24" i="1" s="1"/>
  <c r="D21" i="1"/>
  <c r="F21" i="1" s="1"/>
  <c r="G30" i="1" l="1"/>
  <c r="G24" i="1" s="1"/>
  <c r="I24" i="1" s="1"/>
  <c r="I32" i="1"/>
  <c r="G21" i="1"/>
  <c r="I21" i="1" s="1"/>
  <c r="H32" i="1"/>
  <c r="H21" i="1" s="1"/>
  <c r="H30" i="1"/>
  <c r="H24" i="1" s="1"/>
  <c r="I30" i="1" l="1"/>
  <c r="G38" i="1" l="1"/>
  <c r="H28" i="1"/>
  <c r="G28" i="1"/>
  <c r="G40" i="1" l="1"/>
  <c r="H38" i="1"/>
  <c r="H40" i="1" s="1"/>
  <c r="E38" i="1"/>
  <c r="D38" i="1"/>
  <c r="I40" i="1" l="1"/>
  <c r="F38" i="1"/>
  <c r="I38" i="1" s="1"/>
  <c r="E28" i="1"/>
  <c r="E40" i="1" s="1"/>
  <c r="D28" i="1"/>
  <c r="D40" i="1" s="1"/>
  <c r="F40" i="1" l="1"/>
  <c r="F28" i="1"/>
  <c r="I28" i="1" s="1"/>
</calcChain>
</file>

<file path=xl/sharedStrings.xml><?xml version="1.0" encoding="utf-8"?>
<sst xmlns="http://schemas.openxmlformats.org/spreadsheetml/2006/main" count="35" uniqueCount="32">
  <si>
    <t>Concepto</t>
  </si>
  <si>
    <t>Subejercicio</t>
  </si>
  <si>
    <t>Ampliaciones/ (Reducciones)</t>
  </si>
  <si>
    <t>Modificado</t>
  </si>
  <si>
    <t>Devengado</t>
  </si>
  <si>
    <t>Pagado</t>
  </si>
  <si>
    <t>3 = (1 + 2 )</t>
  </si>
  <si>
    <t>6 = ( 3 - 4 )</t>
  </si>
  <si>
    <t>ESTADO ANALÍTICO DEL EJERCICIO DEL PRESUPUESTO DE EGRESOS CLASIFICACIÓN ADMINISTRATIVA DETALLADO - LDF</t>
  </si>
  <si>
    <t>GASTO NO ETIQUETADO</t>
  </si>
  <si>
    <t>I</t>
  </si>
  <si>
    <t>Total del Gasto No Etiquetado</t>
  </si>
  <si>
    <t>II</t>
  </si>
  <si>
    <t>GASTO ETIQUETADO</t>
  </si>
  <si>
    <t>Total del Gasto Etiquetado</t>
  </si>
  <si>
    <t>III</t>
  </si>
  <si>
    <t>TOTAL DE EGRESOS</t>
  </si>
  <si>
    <t>MUNICIPIO IXTLAHUACÁN DEL RÍO</t>
  </si>
  <si>
    <t>SALA DE REGIDORES</t>
  </si>
  <si>
    <t>PRESIDENCIA</t>
  </si>
  <si>
    <t>CONTRALORIA</t>
  </si>
  <si>
    <t>SECRETARIA GENERAL</t>
  </si>
  <si>
    <t>SINDICATURA</t>
  </si>
  <si>
    <t>COORDINACION DE GABINETE</t>
  </si>
  <si>
    <t>HACIENDA</t>
  </si>
  <si>
    <t>COORDINACION DE SERVICIOS PUBLICOS</t>
  </si>
  <si>
    <t>COORDINACION DE DESARROLLO ECONOMICO</t>
  </si>
  <si>
    <t>COORDINACION DE GESTION INTEGRAL</t>
  </si>
  <si>
    <t>COORDINACION CONSTRUCCION DE LA COMUNIDAD</t>
  </si>
  <si>
    <t>COORDINACION DE SEGURIDAD CIUDADANA</t>
  </si>
  <si>
    <t>Aprobado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</si>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</sst>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24"/>
      <color theme="1"/>
      <name val="C39HrP48DhTt"/>
    </font>
    <font>
      <sz val="28"/>
      <color theme="1"/>
      <name val="C39HrP24DhTt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8" fillId="0" borderId="0"/>
    <xf numFmtId="43" fontId="9" fillId="0" borderId="0" applyFont="0" applyFill="0" applyBorder="0" applyAlignment="0" applyProtection="0"/>
    <xf numFmtId="0" fontId="8" fillId="0" borderId="0"/>
    <xf numFmtId="0" fontId="1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0" fontId="2" fillId="2" borderId="3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justify" vertical="top" wrapText="1"/>
    </xf>
    <xf numFmtId="37" fontId="11" fillId="3" borderId="10" xfId="1" applyNumberFormat="1" applyFont="1" applyFill="1" applyBorder="1" applyAlignment="1" applyProtection="1">
      <alignment horizontal="center" vertical="center"/>
    </xf>
    <xf numFmtId="37" fontId="11" fillId="3" borderId="10" xfId="1" applyNumberFormat="1" applyFont="1" applyFill="1" applyBorder="1" applyAlignment="1" applyProtection="1">
      <alignment horizontal="center" wrapText="1"/>
    </xf>
    <xf numFmtId="37" fontId="11" fillId="3" borderId="10" xfId="1" applyNumberFormat="1" applyFont="1" applyFill="1" applyBorder="1" applyAlignment="1" applyProtection="1">
      <alignment horizontal="center"/>
    </xf>
    <xf numFmtId="0" fontId="13" fillId="2" borderId="4" xfId="0" applyFont="1" applyFill="1" applyBorder="1" applyAlignment="1" applyProtection="1">
      <alignment horizontal="justify" vertical="top" wrapText="1"/>
      <protection locked="0"/>
    </xf>
    <xf numFmtId="0" fontId="5" fillId="4" borderId="5" xfId="0" applyFont="1" applyFill="1" applyBorder="1" applyAlignment="1">
      <alignment horizontal="justify" vertical="top" wrapText="1"/>
    </xf>
    <xf numFmtId="0" fontId="6" fillId="4" borderId="6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44" fontId="3" fillId="2" borderId="11" xfId="6" applyFont="1" applyFill="1" applyBorder="1" applyAlignment="1">
      <alignment horizontal="justify" vertical="top" wrapText="1"/>
    </xf>
    <xf numFmtId="37" fontId="10" fillId="0" borderId="0" xfId="1" applyNumberFormat="1" applyFont="1" applyFill="1" applyBorder="1" applyAlignment="1" applyProtection="1">
      <protection locked="0"/>
    </xf>
    <xf numFmtId="44" fontId="4" fillId="5" borderId="8" xfId="6" applyFont="1" applyFill="1" applyBorder="1" applyAlignment="1" applyProtection="1">
      <alignment vertical="center" wrapText="1"/>
      <protection locked="0"/>
    </xf>
    <xf numFmtId="44" fontId="4" fillId="5" borderId="8" xfId="6" applyFont="1" applyFill="1" applyBorder="1" applyAlignment="1" applyProtection="1">
      <alignment vertical="center" wrapText="1"/>
    </xf>
    <xf numFmtId="44" fontId="4" fillId="5" borderId="9" xfId="6" applyFont="1" applyFill="1" applyBorder="1" applyAlignment="1" applyProtection="1">
      <alignment vertical="center" wrapText="1"/>
    </xf>
    <xf numFmtId="0" fontId="14" fillId="5" borderId="10" xfId="0" applyFont="1" applyFill="1" applyBorder="1" applyAlignment="1">
      <alignment horizontal="justify" vertical="top" wrapText="1"/>
    </xf>
    <xf numFmtId="0" fontId="14" fillId="5" borderId="8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center"/>
    </xf>
    <xf numFmtId="42" fontId="0" fillId="0" borderId="0" xfId="0" applyNumberFormat="1"/>
    <xf numFmtId="42" fontId="0" fillId="0" borderId="0" xfId="0" applyNumberFormat="1" applyBorder="1"/>
    <xf numFmtId="42" fontId="16" fillId="0" borderId="0" xfId="0" applyNumberFormat="1" applyFont="1" applyAlignment="1">
      <alignment vertical="center"/>
    </xf>
    <xf numFmtId="42" fontId="0" fillId="0" borderId="0" xfId="0" applyNumberFormat="1" applyAlignment="1">
      <alignment horizontal="center"/>
    </xf>
    <xf numFmtId="0" fontId="3" fillId="0" borderId="0" xfId="0" applyFont="1"/>
    <xf numFmtId="0" fontId="14" fillId="6" borderId="7" xfId="0" applyFont="1" applyFill="1" applyBorder="1" applyAlignment="1">
      <alignment horizontal="justify" vertical="top" wrapText="1"/>
    </xf>
    <xf numFmtId="0" fontId="14" fillId="6" borderId="8" xfId="0" applyFont="1" applyFill="1" applyBorder="1" applyAlignment="1" applyProtection="1">
      <alignment horizontal="right" vertical="top" wrapText="1"/>
      <protection locked="0"/>
    </xf>
    <xf numFmtId="42" fontId="15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44" fontId="4" fillId="2" borderId="11" xfId="6" applyFont="1" applyFill="1" applyBorder="1" applyAlignment="1" applyProtection="1">
      <alignment vertical="center" shrinkToFit="1"/>
      <protection locked="0"/>
    </xf>
    <xf numFmtId="44" fontId="4" fillId="4" borderId="11" xfId="6" applyFont="1" applyFill="1" applyBorder="1" applyAlignment="1" applyProtection="1">
      <alignment vertical="center" shrinkToFit="1"/>
    </xf>
    <xf numFmtId="44" fontId="4" fillId="2" borderId="10" xfId="6" applyFont="1" applyFill="1" applyBorder="1" applyAlignment="1" applyProtection="1">
      <alignment vertical="center" shrinkToFit="1"/>
      <protection locked="0"/>
    </xf>
    <xf numFmtId="44" fontId="4" fillId="4" borderId="10" xfId="6" applyFont="1" applyFill="1" applyBorder="1" applyAlignment="1" applyProtection="1">
      <alignment vertical="center" shrinkToFit="1"/>
    </xf>
    <xf numFmtId="44" fontId="7" fillId="4" borderId="10" xfId="6" applyFont="1" applyFill="1" applyBorder="1" applyAlignment="1">
      <alignment vertical="center" shrinkToFit="1"/>
    </xf>
    <xf numFmtId="44" fontId="3" fillId="2" borderId="11" xfId="6" applyFont="1" applyFill="1" applyBorder="1" applyAlignment="1">
      <alignment horizontal="justify" vertical="top" shrinkToFit="1"/>
    </xf>
    <xf numFmtId="44" fontId="4" fillId="6" borderId="10" xfId="6" applyFont="1" applyFill="1" applyBorder="1" applyAlignment="1" applyProtection="1">
      <alignment vertical="center" shrinkToFit="1"/>
      <protection locked="0"/>
    </xf>
    <xf numFmtId="44" fontId="7" fillId="6" borderId="10" xfId="6" applyFont="1" applyFill="1" applyBorder="1" applyAlignment="1">
      <alignment vertical="center" shrinkToFit="1"/>
    </xf>
    <xf numFmtId="42" fontId="17" fillId="0" borderId="0" xfId="0" applyNumberFormat="1" applyFont="1" applyBorder="1" applyAlignment="1">
      <alignment horizontal="center"/>
    </xf>
    <xf numFmtId="42" fontId="15" fillId="0" borderId="0" xfId="0" applyNumberFormat="1" applyFont="1" applyAlignment="1">
      <alignment horizontal="center"/>
    </xf>
    <xf numFmtId="37" fontId="18" fillId="0" borderId="0" xfId="1" applyNumberFormat="1" applyFont="1" applyFill="1" applyBorder="1" applyAlignment="1" applyProtection="1">
      <alignment horizontal="center"/>
      <protection locked="0"/>
    </xf>
    <xf numFmtId="37" fontId="18" fillId="0" borderId="0" xfId="1" applyNumberFormat="1" applyFont="1" applyFill="1" applyBorder="1" applyAlignment="1" applyProtection="1">
      <alignment horizontal="center"/>
    </xf>
    <xf numFmtId="37" fontId="12" fillId="3" borderId="1" xfId="1" applyNumberFormat="1" applyFont="1" applyFill="1" applyBorder="1" applyAlignment="1" applyProtection="1">
      <alignment horizontal="center" vertical="center" wrapText="1"/>
    </xf>
    <xf numFmtId="37" fontId="12" fillId="3" borderId="2" xfId="1" applyNumberFormat="1" applyFont="1" applyFill="1" applyBorder="1" applyAlignment="1" applyProtection="1">
      <alignment horizontal="center" vertical="center"/>
    </xf>
    <xf numFmtId="37" fontId="12" fillId="3" borderId="3" xfId="1" applyNumberFormat="1" applyFont="1" applyFill="1" applyBorder="1" applyAlignment="1" applyProtection="1">
      <alignment horizontal="center" vertical="center"/>
    </xf>
    <xf numFmtId="37" fontId="12" fillId="3" borderId="4" xfId="1" applyNumberFormat="1" applyFont="1" applyFill="1" applyBorder="1" applyAlignment="1" applyProtection="1">
      <alignment horizontal="center" vertical="center"/>
    </xf>
    <xf numFmtId="37" fontId="12" fillId="3" borderId="5" xfId="1" applyNumberFormat="1" applyFont="1" applyFill="1" applyBorder="1" applyAlignment="1" applyProtection="1">
      <alignment horizontal="center" vertical="center"/>
    </xf>
    <xf numFmtId="37" fontId="12" fillId="3" borderId="6" xfId="1" applyNumberFormat="1" applyFont="1" applyFill="1" applyBorder="1" applyAlignment="1" applyProtection="1">
      <alignment horizontal="center" vertical="center"/>
    </xf>
    <xf numFmtId="37" fontId="11" fillId="3" borderId="7" xfId="1" applyNumberFormat="1" applyFont="1" applyFill="1" applyBorder="1" applyAlignment="1" applyProtection="1">
      <alignment horizontal="center"/>
    </xf>
    <xf numFmtId="37" fontId="11" fillId="3" borderId="8" xfId="1" applyNumberFormat="1" applyFont="1" applyFill="1" applyBorder="1" applyAlignment="1" applyProtection="1">
      <alignment horizontal="center"/>
    </xf>
    <xf numFmtId="37" fontId="11" fillId="3" borderId="9" xfId="1" applyNumberFormat="1" applyFont="1" applyFill="1" applyBorder="1" applyAlignment="1" applyProtection="1">
      <alignment horizontal="center"/>
    </xf>
    <xf numFmtId="37" fontId="11" fillId="3" borderId="10" xfId="1" applyNumberFormat="1" applyFont="1" applyFill="1" applyBorder="1" applyAlignment="1" applyProtection="1">
      <alignment horizontal="center" vertical="center" wrapText="1"/>
    </xf>
    <xf numFmtId="44" fontId="4" fillId="2" borderId="10" xfId="6" applyFont="1" applyFill="1" applyBorder="1" applyAlignment="1" applyProtection="1">
      <alignment vertical="center" wrapText="1"/>
      <protection locked="0"/>
    </xf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M48"/>
  <sheetViews>
    <sheetView showGridLines="0" tabSelected="1" topLeftCell="B4" zoomScaleNormal="100" workbookViewId="0">
      <selection activeCell="E34" sqref="E34"/>
    </sheetView>
  </sheetViews>
  <sheetFormatPr baseColWidth="10" defaultColWidth="11.42578125" defaultRowHeight="15" x14ac:dyDescent="0.25"/>
  <cols>
    <col min="1" max="1" width="2.7109375" customWidth="1"/>
    <col min="2" max="2" width="3.7109375" customWidth="1"/>
    <col min="3" max="3" width="36.5703125" customWidth="1"/>
    <col min="4" max="9" width="21" customWidth="1"/>
    <col min="10" max="10" width="2.7109375" customWidth="1"/>
    <col min="11" max="255" width="11.42578125" customWidth="1"/>
  </cols>
  <sheetData>
    <row r="1" spans="2:13" hidden="1" x14ac:dyDescent="0.25"/>
    <row r="2" spans="2:13" hidden="1" x14ac:dyDescent="0.25"/>
    <row r="3" spans="2:13" hidden="1" x14ac:dyDescent="0.25"/>
    <row r="5" spans="2:13" ht="18.75" x14ac:dyDescent="0.3">
      <c r="B5" s="39" t="s">
        <v>17</v>
      </c>
      <c r="C5" s="39"/>
      <c r="D5" s="39"/>
      <c r="E5" s="39"/>
      <c r="F5" s="39"/>
      <c r="G5" s="39"/>
      <c r="H5" s="39"/>
      <c r="I5" s="39"/>
      <c r="J5" s="13"/>
      <c r="K5" s="13"/>
      <c r="L5" s="13"/>
      <c r="M5" s="13"/>
    </row>
    <row r="6" spans="2:13" ht="18.75" x14ac:dyDescent="0.3">
      <c r="B6" s="40" t="s">
        <v>8</v>
      </c>
      <c r="C6" s="40"/>
      <c r="D6" s="40"/>
      <c r="E6" s="40"/>
      <c r="F6" s="40"/>
      <c r="G6" s="40"/>
      <c r="H6" s="40"/>
      <c r="I6" s="40"/>
    </row>
    <row r="8" spans="2:13" ht="18.75" x14ac:dyDescent="0.3">
      <c r="B8" s="40" t="s">
        <v>31</v>
      </c>
      <c r="C8" s="40"/>
      <c r="D8" s="40"/>
      <c r="E8" s="40"/>
      <c r="F8" s="40"/>
      <c r="G8" s="40"/>
      <c r="H8" s="40"/>
      <c r="I8" s="40"/>
    </row>
    <row r="9" spans="2:13" x14ac:dyDescent="0.25">
      <c r="B9" s="1"/>
      <c r="C9" s="1"/>
      <c r="D9" s="1"/>
      <c r="E9" s="1"/>
      <c r="F9" s="1"/>
      <c r="G9" s="1"/>
      <c r="H9" s="1"/>
      <c r="I9" s="1"/>
    </row>
    <row r="10" spans="2:13" x14ac:dyDescent="0.25">
      <c r="B10" s="41" t="s">
        <v>0</v>
      </c>
      <c r="C10" s="42"/>
      <c r="D10" s="47"/>
      <c r="E10" s="48"/>
      <c r="F10" s="48"/>
      <c r="G10" s="48"/>
      <c r="H10" s="49"/>
      <c r="I10" s="50" t="s">
        <v>1</v>
      </c>
    </row>
    <row r="11" spans="2:13" ht="26.25" x14ac:dyDescent="0.25">
      <c r="B11" s="43"/>
      <c r="C11" s="44"/>
      <c r="D11" s="5" t="s">
        <v>30</v>
      </c>
      <c r="E11" s="6" t="s">
        <v>2</v>
      </c>
      <c r="F11" s="5" t="s">
        <v>3</v>
      </c>
      <c r="G11" s="5" t="s">
        <v>4</v>
      </c>
      <c r="H11" s="5" t="s">
        <v>5</v>
      </c>
      <c r="I11" s="50"/>
    </row>
    <row r="12" spans="2:13" x14ac:dyDescent="0.25">
      <c r="B12" s="45"/>
      <c r="C12" s="46"/>
      <c r="D12" s="7"/>
      <c r="E12" s="7">
        <v>2</v>
      </c>
      <c r="F12" s="7" t="s">
        <v>6</v>
      </c>
      <c r="G12" s="7">
        <v>4</v>
      </c>
      <c r="H12" s="7">
        <v>5</v>
      </c>
      <c r="I12" s="7" t="s">
        <v>7</v>
      </c>
    </row>
    <row r="13" spans="2:13" ht="9" customHeight="1" x14ac:dyDescent="0.25"/>
    <row r="14" spans="2:13" x14ac:dyDescent="0.25">
      <c r="B14" s="17" t="s">
        <v>10</v>
      </c>
      <c r="C14" s="18" t="s">
        <v>9</v>
      </c>
      <c r="D14" s="14"/>
      <c r="E14" s="14"/>
      <c r="F14" s="15"/>
      <c r="G14" s="14"/>
      <c r="H14" s="14"/>
      <c r="I14" s="16"/>
    </row>
    <row r="15" spans="2:13" x14ac:dyDescent="0.25">
      <c r="B15" s="2"/>
      <c r="C15" s="8" t="s">
        <v>18</v>
      </c>
      <c r="D15" s="51">
        <v>3000000</v>
      </c>
      <c r="E15" s="29"/>
      <c r="F15" s="30">
        <f>+D15-E15</f>
        <v>3000000</v>
      </c>
      <c r="G15" s="29">
        <v>750000</v>
      </c>
      <c r="H15" s="29">
        <v>750000</v>
      </c>
      <c r="I15" s="30">
        <f>+F15-G15</f>
        <v>2250000</v>
      </c>
    </row>
    <row r="16" spans="2:13" x14ac:dyDescent="0.25">
      <c r="B16" s="2"/>
      <c r="C16" s="8" t="s">
        <v>19</v>
      </c>
      <c r="D16" s="51">
        <v>5000000</v>
      </c>
      <c r="E16" s="31"/>
      <c r="F16" s="30">
        <f t="shared" ref="F16:F26" si="0">+D16-E16</f>
        <v>5000000</v>
      </c>
      <c r="G16" s="31">
        <v>1917085.9</v>
      </c>
      <c r="H16" s="31">
        <v>1399118.96</v>
      </c>
      <c r="I16" s="30">
        <f t="shared" ref="I16:I38" si="1">+F16-G16</f>
        <v>3082914.1</v>
      </c>
    </row>
    <row r="17" spans="1:9" x14ac:dyDescent="0.25">
      <c r="B17" s="2"/>
      <c r="C17" s="8" t="s">
        <v>20</v>
      </c>
      <c r="D17" s="51">
        <v>500000</v>
      </c>
      <c r="E17" s="31"/>
      <c r="F17" s="30">
        <f t="shared" si="0"/>
        <v>500000</v>
      </c>
      <c r="G17" s="31">
        <v>150000</v>
      </c>
      <c r="H17" s="31">
        <v>150000</v>
      </c>
      <c r="I17" s="30">
        <f t="shared" si="1"/>
        <v>350000</v>
      </c>
    </row>
    <row r="18" spans="1:9" x14ac:dyDescent="0.25">
      <c r="B18" s="2"/>
      <c r="C18" s="8" t="s">
        <v>21</v>
      </c>
      <c r="D18" s="51">
        <v>4000000</v>
      </c>
      <c r="E18" s="31"/>
      <c r="F18" s="30">
        <f t="shared" si="0"/>
        <v>4000000</v>
      </c>
      <c r="G18" s="31">
        <v>521862.01</v>
      </c>
      <c r="H18" s="31">
        <v>521862.01</v>
      </c>
      <c r="I18" s="30">
        <f t="shared" si="1"/>
        <v>3478137.99</v>
      </c>
    </row>
    <row r="19" spans="1:9" x14ac:dyDescent="0.25">
      <c r="B19" s="2"/>
      <c r="C19" s="8" t="s">
        <v>22</v>
      </c>
      <c r="D19" s="51">
        <v>8000000</v>
      </c>
      <c r="E19" s="31"/>
      <c r="F19" s="30">
        <f t="shared" si="0"/>
        <v>8000000</v>
      </c>
      <c r="G19" s="31">
        <v>1608340.1300000001</v>
      </c>
      <c r="H19" s="31">
        <v>1566367.01</v>
      </c>
      <c r="I19" s="30">
        <f t="shared" si="1"/>
        <v>6391659.8700000001</v>
      </c>
    </row>
    <row r="20" spans="1:9" x14ac:dyDescent="0.25">
      <c r="B20" s="2"/>
      <c r="C20" s="8" t="s">
        <v>23</v>
      </c>
      <c r="D20" s="51">
        <v>2000000</v>
      </c>
      <c r="E20" s="31"/>
      <c r="F20" s="30">
        <f t="shared" si="0"/>
        <v>2000000</v>
      </c>
      <c r="G20" s="31">
        <v>600000</v>
      </c>
      <c r="H20" s="31">
        <v>600000</v>
      </c>
      <c r="I20" s="30">
        <f t="shared" si="1"/>
        <v>1400000</v>
      </c>
    </row>
    <row r="21" spans="1:9" x14ac:dyDescent="0.25">
      <c r="B21" s="2"/>
      <c r="C21" s="8" t="s">
        <v>24</v>
      </c>
      <c r="D21" s="51">
        <f>9000000-D32</f>
        <v>6165659</v>
      </c>
      <c r="E21" s="31"/>
      <c r="F21" s="30">
        <f t="shared" si="0"/>
        <v>6165659</v>
      </c>
      <c r="G21" s="31">
        <f>4288246.93-G32</f>
        <v>3579661.6799999997</v>
      </c>
      <c r="H21" s="31">
        <f>2689924.13-H32</f>
        <v>1981338.88</v>
      </c>
      <c r="I21" s="30">
        <f t="shared" si="1"/>
        <v>2585997.3200000003</v>
      </c>
    </row>
    <row r="22" spans="1:9" ht="25.5" x14ac:dyDescent="0.25">
      <c r="B22" s="2"/>
      <c r="C22" s="8" t="s">
        <v>25</v>
      </c>
      <c r="D22" s="51">
        <v>17273234</v>
      </c>
      <c r="E22" s="31"/>
      <c r="F22" s="30">
        <f t="shared" si="0"/>
        <v>17273234</v>
      </c>
      <c r="G22" s="31">
        <v>6118500</v>
      </c>
      <c r="H22" s="31">
        <v>6573500</v>
      </c>
      <c r="I22" s="30">
        <f t="shared" si="1"/>
        <v>11154734</v>
      </c>
    </row>
    <row r="23" spans="1:9" ht="25.5" x14ac:dyDescent="0.25">
      <c r="B23" s="2"/>
      <c r="C23" s="8" t="s">
        <v>26</v>
      </c>
      <c r="D23" s="51">
        <v>3500000</v>
      </c>
      <c r="E23" s="31"/>
      <c r="F23" s="30">
        <f t="shared" si="0"/>
        <v>3500000</v>
      </c>
      <c r="G23" s="31">
        <v>1461711.74</v>
      </c>
      <c r="H23" s="31">
        <v>1308032.5</v>
      </c>
      <c r="I23" s="30">
        <f t="shared" si="1"/>
        <v>2038288.26</v>
      </c>
    </row>
    <row r="24" spans="1:9" ht="25.5" x14ac:dyDescent="0.25">
      <c r="B24" s="2"/>
      <c r="C24" s="8" t="s">
        <v>27</v>
      </c>
      <c r="D24" s="51">
        <f>12000000-D30</f>
        <v>2122330</v>
      </c>
      <c r="E24" s="31"/>
      <c r="F24" s="30">
        <f t="shared" si="0"/>
        <v>2122330</v>
      </c>
      <c r="G24" s="31">
        <f>2976125.52-G30</f>
        <v>506708.02</v>
      </c>
      <c r="H24" s="31">
        <f>2841455.9-H30</f>
        <v>372038.39999999991</v>
      </c>
      <c r="I24" s="30">
        <f t="shared" si="1"/>
        <v>1615621.98</v>
      </c>
    </row>
    <row r="25" spans="1:9" ht="25.5" x14ac:dyDescent="0.25">
      <c r="B25" s="2"/>
      <c r="C25" s="8" t="s">
        <v>28</v>
      </c>
      <c r="D25" s="51">
        <v>15000000</v>
      </c>
      <c r="E25" s="31"/>
      <c r="F25" s="30">
        <f t="shared" si="0"/>
        <v>15000000</v>
      </c>
      <c r="G25" s="31">
        <v>3045189.05</v>
      </c>
      <c r="H25" s="31">
        <v>2892651.11</v>
      </c>
      <c r="I25" s="30">
        <f t="shared" si="1"/>
        <v>11954810.949999999</v>
      </c>
    </row>
    <row r="26" spans="1:9" ht="25.5" x14ac:dyDescent="0.25">
      <c r="B26" s="2"/>
      <c r="C26" s="8" t="s">
        <v>29</v>
      </c>
      <c r="D26" s="51">
        <f>13260000-D31</f>
        <v>2834341</v>
      </c>
      <c r="E26" s="31"/>
      <c r="F26" s="30">
        <f t="shared" si="0"/>
        <v>2834341</v>
      </c>
      <c r="G26" s="31">
        <f>1000000-G31</f>
        <v>0</v>
      </c>
      <c r="H26" s="31">
        <f>1000000-H31</f>
        <v>0</v>
      </c>
      <c r="I26" s="30">
        <f t="shared" si="1"/>
        <v>2834341</v>
      </c>
    </row>
    <row r="27" spans="1:9" s="11" customFormat="1" ht="5.0999999999999996" customHeight="1" x14ac:dyDescent="0.25">
      <c r="A27"/>
      <c r="B27" s="3"/>
      <c r="C27" s="4"/>
      <c r="D27" s="12"/>
      <c r="E27" s="12"/>
      <c r="F27" s="12"/>
      <c r="G27" s="12"/>
      <c r="H27" s="12"/>
      <c r="I27" s="30">
        <f t="shared" si="1"/>
        <v>0</v>
      </c>
    </row>
    <row r="28" spans="1:9" x14ac:dyDescent="0.25">
      <c r="B28" s="9"/>
      <c r="C28" s="10" t="s">
        <v>11</v>
      </c>
      <c r="D28" s="33">
        <f t="shared" ref="D28:H28" si="2">SUM(D15:D26)</f>
        <v>69395564</v>
      </c>
      <c r="E28" s="33">
        <f t="shared" si="2"/>
        <v>0</v>
      </c>
      <c r="F28" s="33">
        <f t="shared" ref="F28" si="3">D28+E28</f>
        <v>69395564</v>
      </c>
      <c r="G28" s="33">
        <f t="shared" si="2"/>
        <v>20259058.530000001</v>
      </c>
      <c r="H28" s="33">
        <f t="shared" si="2"/>
        <v>18114908.870000001</v>
      </c>
      <c r="I28" s="30">
        <f t="shared" si="1"/>
        <v>49136505.469999999</v>
      </c>
    </row>
    <row r="29" spans="1:9" x14ac:dyDescent="0.25">
      <c r="B29" s="17" t="s">
        <v>12</v>
      </c>
      <c r="C29" s="18" t="s">
        <v>13</v>
      </c>
      <c r="D29" s="14"/>
      <c r="E29" s="14"/>
      <c r="F29" s="15"/>
      <c r="G29" s="14"/>
      <c r="H29" s="14"/>
      <c r="I29" s="30">
        <f t="shared" si="1"/>
        <v>0</v>
      </c>
    </row>
    <row r="30" spans="1:9" ht="14.25" customHeight="1" x14ac:dyDescent="0.25">
      <c r="B30" s="2"/>
      <c r="C30" s="8" t="s">
        <v>27</v>
      </c>
      <c r="D30" s="29">
        <v>9877670</v>
      </c>
      <c r="E30" s="29"/>
      <c r="F30" s="30">
        <f>+D30-E30</f>
        <v>9877670</v>
      </c>
      <c r="G30" s="29">
        <f>+F30/12*3</f>
        <v>2469417.5</v>
      </c>
      <c r="H30" s="29">
        <f>+G30</f>
        <v>2469417.5</v>
      </c>
      <c r="I30" s="30">
        <f t="shared" si="1"/>
        <v>7408252.5</v>
      </c>
    </row>
    <row r="31" spans="1:9" ht="25.5" x14ac:dyDescent="0.25">
      <c r="B31" s="2"/>
      <c r="C31" s="8" t="s">
        <v>29</v>
      </c>
      <c r="D31" s="31">
        <v>10425659</v>
      </c>
      <c r="E31" s="31">
        <v>0</v>
      </c>
      <c r="F31" s="30">
        <f t="shared" ref="F31:F32" si="4">+D31-E31</f>
        <v>10425659</v>
      </c>
      <c r="G31" s="29">
        <v>1000000</v>
      </c>
      <c r="H31" s="29">
        <f t="shared" ref="H31:H32" si="5">+G31</f>
        <v>1000000</v>
      </c>
      <c r="I31" s="30">
        <f t="shared" si="1"/>
        <v>9425659</v>
      </c>
    </row>
    <row r="32" spans="1:9" x14ac:dyDescent="0.25">
      <c r="B32" s="2"/>
      <c r="C32" s="8" t="s">
        <v>24</v>
      </c>
      <c r="D32" s="51">
        <v>2834341</v>
      </c>
      <c r="E32" s="31">
        <v>0</v>
      </c>
      <c r="F32" s="30">
        <f t="shared" si="4"/>
        <v>2834341</v>
      </c>
      <c r="G32" s="29">
        <f t="shared" ref="G32" si="6">+F32/12*3</f>
        <v>708585.25</v>
      </c>
      <c r="H32" s="29">
        <f t="shared" si="5"/>
        <v>708585.25</v>
      </c>
      <c r="I32" s="30">
        <f t="shared" si="1"/>
        <v>2125755.75</v>
      </c>
    </row>
    <row r="33" spans="2:9" x14ac:dyDescent="0.25">
      <c r="B33" s="2"/>
      <c r="C33" s="8"/>
      <c r="D33" s="31">
        <v>0</v>
      </c>
      <c r="E33" s="31">
        <v>0</v>
      </c>
      <c r="F33" s="32">
        <v>0</v>
      </c>
      <c r="G33" s="31">
        <v>0</v>
      </c>
      <c r="H33" s="31">
        <v>0</v>
      </c>
      <c r="I33" s="30">
        <f t="shared" si="1"/>
        <v>0</v>
      </c>
    </row>
    <row r="34" spans="2:9" x14ac:dyDescent="0.25">
      <c r="B34" s="2"/>
      <c r="C34" s="8"/>
      <c r="D34" s="31">
        <v>0</v>
      </c>
      <c r="E34" s="31">
        <v>0</v>
      </c>
      <c r="F34" s="32">
        <v>0</v>
      </c>
      <c r="G34" s="31">
        <v>0</v>
      </c>
      <c r="H34" s="31">
        <v>0</v>
      </c>
      <c r="I34" s="30">
        <f t="shared" si="1"/>
        <v>0</v>
      </c>
    </row>
    <row r="35" spans="2:9" x14ac:dyDescent="0.25">
      <c r="B35" s="2"/>
      <c r="C35" s="8"/>
      <c r="D35" s="31">
        <v>0</v>
      </c>
      <c r="E35" s="31">
        <v>0</v>
      </c>
      <c r="F35" s="32">
        <v>0</v>
      </c>
      <c r="G35" s="31">
        <v>0</v>
      </c>
      <c r="H35" s="31">
        <v>0</v>
      </c>
      <c r="I35" s="30">
        <f t="shared" si="1"/>
        <v>0</v>
      </c>
    </row>
    <row r="36" spans="2:9" x14ac:dyDescent="0.25">
      <c r="B36" s="2"/>
      <c r="C36" s="8"/>
      <c r="D36" s="31">
        <v>0</v>
      </c>
      <c r="E36" s="31">
        <v>0</v>
      </c>
      <c r="F36" s="32">
        <v>0</v>
      </c>
      <c r="G36" s="31">
        <v>0</v>
      </c>
      <c r="H36" s="31">
        <v>0</v>
      </c>
      <c r="I36" s="30">
        <f t="shared" si="1"/>
        <v>0</v>
      </c>
    </row>
    <row r="37" spans="2:9" x14ac:dyDescent="0.25">
      <c r="B37" s="3"/>
      <c r="C37" s="4"/>
      <c r="D37" s="34"/>
      <c r="E37" s="34"/>
      <c r="F37" s="34"/>
      <c r="G37" s="34"/>
      <c r="H37" s="34"/>
      <c r="I37" s="30">
        <f t="shared" si="1"/>
        <v>0</v>
      </c>
    </row>
    <row r="38" spans="2:9" x14ac:dyDescent="0.25">
      <c r="B38" s="9"/>
      <c r="C38" s="10" t="s">
        <v>14</v>
      </c>
      <c r="D38" s="33">
        <f>SUM(D30:D36)</f>
        <v>23137670</v>
      </c>
      <c r="E38" s="33">
        <f>SUM(E30:E36)</f>
        <v>0</v>
      </c>
      <c r="F38" s="33">
        <f t="shared" ref="F38:F40" si="7">D38+E38</f>
        <v>23137670</v>
      </c>
      <c r="G38" s="33">
        <f>SUM(G30:G36)</f>
        <v>4178002.75</v>
      </c>
      <c r="H38" s="33">
        <f>SUM(H30:H36)</f>
        <v>4178002.75</v>
      </c>
      <c r="I38" s="30">
        <f t="shared" si="1"/>
        <v>18959667.25</v>
      </c>
    </row>
    <row r="40" spans="2:9" x14ac:dyDescent="0.25">
      <c r="B40" s="25" t="s">
        <v>15</v>
      </c>
      <c r="C40" s="26" t="s">
        <v>16</v>
      </c>
      <c r="D40" s="35">
        <f>D28+D38</f>
        <v>92533234</v>
      </c>
      <c r="E40" s="35">
        <f>E28+E38</f>
        <v>0</v>
      </c>
      <c r="F40" s="36">
        <f t="shared" si="7"/>
        <v>92533234</v>
      </c>
      <c r="G40" s="35">
        <f>G28+G38</f>
        <v>24437061.280000001</v>
      </c>
      <c r="H40" s="35">
        <f>H28+H38</f>
        <v>22292911.620000001</v>
      </c>
      <c r="I40" s="36">
        <f t="shared" ref="I40" si="8">G40+H40</f>
        <v>46729972.900000006</v>
      </c>
    </row>
    <row r="42" spans="2:9" ht="30.75" customHeight="1" x14ac:dyDescent="0.35">
      <c r="B42" s="19"/>
      <c r="C42" s="28"/>
      <c r="D42" s="20"/>
      <c r="E42" s="38"/>
      <c r="F42" s="38"/>
      <c r="G42" s="20"/>
    </row>
    <row r="43" spans="2:9" ht="19.5" customHeight="1" x14ac:dyDescent="0.35">
      <c r="B43" s="19"/>
      <c r="C43" s="28"/>
      <c r="D43" s="20"/>
      <c r="E43" s="27"/>
      <c r="F43" s="27"/>
      <c r="G43" s="37"/>
      <c r="H43" s="37"/>
      <c r="I43" s="21"/>
    </row>
    <row r="44" spans="2:9" ht="19.5" customHeight="1" x14ac:dyDescent="0.25">
      <c r="B44" s="19"/>
      <c r="D44" s="20"/>
      <c r="E44" s="22"/>
      <c r="F44" s="21"/>
      <c r="G44" s="19"/>
      <c r="H44" s="23"/>
      <c r="I44" s="21"/>
    </row>
    <row r="45" spans="2:9" x14ac:dyDescent="0.25">
      <c r="B45" s="19"/>
      <c r="C45" s="24"/>
      <c r="D45" s="20"/>
      <c r="E45" s="20"/>
      <c r="F45" s="21"/>
      <c r="G45" s="20"/>
      <c r="H45" s="20"/>
      <c r="I45" s="20"/>
    </row>
    <row r="46" spans="2:9" x14ac:dyDescent="0.25">
      <c r="B46" s="19"/>
      <c r="D46" s="20"/>
      <c r="E46" s="20"/>
      <c r="F46" s="20"/>
      <c r="G46" s="20"/>
      <c r="H46" s="20"/>
      <c r="I46" s="20"/>
    </row>
    <row r="47" spans="2:9" x14ac:dyDescent="0.25">
      <c r="B47" s="19"/>
      <c r="D47" s="20"/>
      <c r="E47" s="20"/>
      <c r="F47" s="20"/>
      <c r="G47" s="20"/>
      <c r="H47" s="20"/>
      <c r="I47" s="20"/>
    </row>
    <row r="48" spans="2:9" x14ac:dyDescent="0.25">
      <c r="B48" s="19"/>
      <c r="I48" s="20"/>
    </row>
  </sheetData>
  <mergeCells count="8">
    <mergeCell ref="G43:H43"/>
    <mergeCell ref="E42:F42"/>
    <mergeCell ref="B5:I5"/>
    <mergeCell ref="B6:I6"/>
    <mergeCell ref="B8:I8"/>
    <mergeCell ref="B10:C12"/>
    <mergeCell ref="D10:H10"/>
    <mergeCell ref="I10:I11"/>
  </mergeCells>
  <pageMargins left="0.51181102362204722" right="0.35433070866141736" top="0.55118110236220474" bottom="0.74803149606299213" header="0.31496062992125984" footer="0.31496062992125984"/>
  <pageSetup scale="76" orientation="landscape" horizontalDpi="4294967295" verticalDpi="4294967295" r:id="rId1"/>
  <headerFooter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j</cp:lastModifiedBy>
  <cp:lastPrinted>2017-01-09T06:06:26Z</cp:lastPrinted>
  <dcterms:created xsi:type="dcterms:W3CDTF">2014-10-31T16:07:15Z</dcterms:created>
  <dcterms:modified xsi:type="dcterms:W3CDTF">2020-07-06T15:56:27Z</dcterms:modified>
</cp:coreProperties>
</file>